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firstSheet="2" activeTab="6"/>
  </bookViews>
  <sheets>
    <sheet name="насловна" sheetId="1" r:id="rId1"/>
    <sheet name="Текући приходи" sheetId="2" r:id="rId2"/>
    <sheet name="република" sheetId="3" r:id="rId3"/>
    <sheet name="413,414,415,416" sheetId="4" r:id="rId4"/>
    <sheet name="421" sheetId="5" r:id="rId5"/>
    <sheet name="422" sheetId="6" r:id="rId6"/>
    <sheet name="423" sheetId="7" r:id="rId7"/>
    <sheet name="424" sheetId="8" r:id="rId8"/>
    <sheet name="425" sheetId="9" r:id="rId9"/>
    <sheet name="426,472" sheetId="10" r:id="rId10"/>
    <sheet name="512 и 515" sheetId="11" r:id="rId11"/>
    <sheet name="511" sheetId="12" r:id="rId12"/>
    <sheet name="481,482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<sst xmlns="http://schemas.openxmlformats.org/spreadsheetml/2006/main" count="542" uniqueCount="302">
  <si>
    <t>Конто</t>
  </si>
  <si>
    <t>Сопствени приходи</t>
  </si>
  <si>
    <t>Група</t>
  </si>
  <si>
    <t>Врста расхода</t>
  </si>
  <si>
    <t>Износ сопствених прихода</t>
  </si>
  <si>
    <t>Износ од донација</t>
  </si>
  <si>
    <t>Функција</t>
  </si>
  <si>
    <t>Р.бр.</t>
  </si>
  <si>
    <t>Синтетички конто</t>
  </si>
  <si>
    <t>Субаналитички конто</t>
  </si>
  <si>
    <t>Враста расхода</t>
  </si>
  <si>
    <t>Износ прихода из буџета Републике</t>
  </si>
  <si>
    <t>Износ прихода из буџета Општине</t>
  </si>
  <si>
    <t>Износ прихода од донација</t>
  </si>
  <si>
    <t>Укупан износ прихода</t>
  </si>
  <si>
    <t>Р. Бр.</t>
  </si>
  <si>
    <t>Укупно:</t>
  </si>
  <si>
    <t>Приходи из буџета Републике</t>
  </si>
  <si>
    <t>Ред.број</t>
  </si>
  <si>
    <t>Укупан износ</t>
  </si>
  <si>
    <t>Трошкови Управе за Трезор</t>
  </si>
  <si>
    <t>Осигурање зграде</t>
  </si>
  <si>
    <t>Осиграње запослених</t>
  </si>
  <si>
    <t>УКУПНО:</t>
  </si>
  <si>
    <t xml:space="preserve">      </t>
  </si>
  <si>
    <t>Трошкови путовања</t>
  </si>
  <si>
    <t>Трошкови по уговору</t>
  </si>
  <si>
    <t>Услуге одржавања рачунара</t>
  </si>
  <si>
    <t>Остале стручне услуге</t>
  </si>
  <si>
    <t>Угоститељске услуге</t>
  </si>
  <si>
    <t>Столарски радови</t>
  </si>
  <si>
    <t>Молерски радови</t>
  </si>
  <si>
    <t>Електричне инсталације</t>
  </si>
  <si>
    <t>Материјал</t>
  </si>
  <si>
    <t>Канцеларијски материјал</t>
  </si>
  <si>
    <t>Материјал за образовање</t>
  </si>
  <si>
    <t>Такмичења ученика</t>
  </si>
  <si>
    <t>Машине и опрема</t>
  </si>
  <si>
    <t>Намештај</t>
  </si>
  <si>
    <t>Рачунарска опрема</t>
  </si>
  <si>
    <t>Текуће поправке и одржавање</t>
  </si>
  <si>
    <t>Стални трошкови</t>
  </si>
  <si>
    <t>Централно грејање</t>
  </si>
  <si>
    <t>Потрошни материјал</t>
  </si>
  <si>
    <t>Пошта</t>
  </si>
  <si>
    <t>Уградна опрема</t>
  </si>
  <si>
    <t>Плате по основу цене рада</t>
  </si>
  <si>
    <t>Плате, додаци и накнаде запосл.</t>
  </si>
  <si>
    <t>Социјални доприноси на ТП</t>
  </si>
  <si>
    <t>Превоз на посао и са посла (маркица)</t>
  </si>
  <si>
    <t>Накнаде у натури</t>
  </si>
  <si>
    <t xml:space="preserve">Г. НАКНАДЕ ТРОШКОВА ЗА ЗАПОСЛЕНЕ         </t>
  </si>
  <si>
    <t xml:space="preserve">Накнада трошкова за запослене              </t>
  </si>
  <si>
    <t>3.1</t>
  </si>
  <si>
    <t>2.1</t>
  </si>
  <si>
    <t>1.1</t>
  </si>
  <si>
    <t>7.1</t>
  </si>
  <si>
    <t>7.2</t>
  </si>
  <si>
    <t>7.3</t>
  </si>
  <si>
    <t>7.4</t>
  </si>
  <si>
    <t>7.5</t>
  </si>
  <si>
    <t>7.6</t>
  </si>
  <si>
    <t>7.7</t>
  </si>
  <si>
    <t>8.2</t>
  </si>
  <si>
    <t>8.3</t>
  </si>
  <si>
    <t>8.4</t>
  </si>
  <si>
    <t>8.5</t>
  </si>
  <si>
    <t>А. УКУПНИ ПРИХОДИ</t>
  </si>
  <si>
    <t>Услуге за електричну енергију</t>
  </si>
  <si>
    <t>Услуге водовода и канализације</t>
  </si>
  <si>
    <t>Одвоз отпада</t>
  </si>
  <si>
    <t>Телефон и телефакс</t>
  </si>
  <si>
    <t>Интернет и слично</t>
  </si>
  <si>
    <t>6.1</t>
  </si>
  <si>
    <t>6.2</t>
  </si>
  <si>
    <t>6.3</t>
  </si>
  <si>
    <t>6.4</t>
  </si>
  <si>
    <t>6.6</t>
  </si>
  <si>
    <t xml:space="preserve">Остали трошкови за путовања у земљи            </t>
  </si>
  <si>
    <t>Трошкови путовања ученика који учествују на такмичењима</t>
  </si>
  <si>
    <t>9.1</t>
  </si>
  <si>
    <t>10.1</t>
  </si>
  <si>
    <t>У К У П Н О:</t>
  </si>
  <si>
    <t>Услуге образовања и усавршавања запослених</t>
  </si>
  <si>
    <t>Котизација за семинаре</t>
  </si>
  <si>
    <t>Објављивање тендера и огласа</t>
  </si>
  <si>
    <t xml:space="preserve">Расходи за радну одећу и обућу      </t>
  </si>
  <si>
    <t>Хемијска средства за чишћење</t>
  </si>
  <si>
    <t>Допринос за ПИО</t>
  </si>
  <si>
    <t>Допринос за здравство</t>
  </si>
  <si>
    <t>Допринос за незапосленост</t>
  </si>
  <si>
    <t>У К У П Н И   Р А С Х О Д И:</t>
  </si>
  <si>
    <t>Осигурање опреме</t>
  </si>
  <si>
    <t>1.2</t>
  </si>
  <si>
    <t>1.3</t>
  </si>
  <si>
    <t>1.4</t>
  </si>
  <si>
    <t>6.7</t>
  </si>
  <si>
    <t>Социјална давања</t>
  </si>
  <si>
    <t>8.7</t>
  </si>
  <si>
    <t>Б. НАКНАДЕ У НАТУРИ</t>
  </si>
  <si>
    <t xml:space="preserve">В.  НАКНАДЕ ТРОШКОВА ЗА ЗАПОСЛЕНЕ         </t>
  </si>
  <si>
    <t>8.8</t>
  </si>
  <si>
    <t>8.9</t>
  </si>
  <si>
    <t>10.2</t>
  </si>
  <si>
    <t>10.3</t>
  </si>
  <si>
    <t>Исхрана и смештај ученика</t>
  </si>
  <si>
    <t>Превоз ученика</t>
  </si>
  <si>
    <t>Алат и ситан инвентар</t>
  </si>
  <si>
    <t>ПРИХОДА И РАСХОДА</t>
  </si>
  <si>
    <t xml:space="preserve"> </t>
  </si>
  <si>
    <t>Боловање преко 30 дана</t>
  </si>
  <si>
    <t>6.5</t>
  </si>
  <si>
    <t>Ученичке награде</t>
  </si>
  <si>
    <t>4.1</t>
  </si>
  <si>
    <t>Намирнице за припремање хране</t>
  </si>
  <si>
    <t xml:space="preserve">Г.  НАКНАДЕ ТРОШКОВА ЗА ЗАПОСЛЕНЕ         </t>
  </si>
  <si>
    <t>5.1</t>
  </si>
  <si>
    <t>12.1</t>
  </si>
  <si>
    <t>Члан 3.</t>
  </si>
  <si>
    <t xml:space="preserve">Накнада трошкова за превоз на посао            </t>
  </si>
  <si>
    <t xml:space="preserve">Д. ЈУБИЛАРНЕ НАГРАДЕ       </t>
  </si>
  <si>
    <t>Награде запосленима</t>
  </si>
  <si>
    <t>Јубиларне награде</t>
  </si>
  <si>
    <t>Мобилни телефон</t>
  </si>
  <si>
    <t>8.10</t>
  </si>
  <si>
    <t>8.11</t>
  </si>
  <si>
    <t>Члан 1.</t>
  </si>
  <si>
    <t>Члан 2.</t>
  </si>
  <si>
    <t>Члан 4.</t>
  </si>
  <si>
    <t>Члан 5.</t>
  </si>
  <si>
    <t>Овај финансијски план ступа на снагу наредног дана од дана давања сагласности од стране Председника општине Параћин.</t>
  </si>
  <si>
    <t>Председник школског одбора</t>
  </si>
  <si>
    <t>Репрезентација</t>
  </si>
  <si>
    <t>Услуге за одржавање софтвера</t>
  </si>
  <si>
    <t>Штампачи</t>
  </si>
  <si>
    <t>Материјал за посебне намене</t>
  </si>
  <si>
    <t>Извор финансирања</t>
  </si>
  <si>
    <t xml:space="preserve">Врста прихода </t>
  </si>
  <si>
    <t>УКУПНО</t>
  </si>
  <si>
    <t>Приходи из буџета Општине</t>
  </si>
  <si>
    <t>Донације</t>
  </si>
  <si>
    <t>Родитељски динар</t>
  </si>
  <si>
    <t xml:space="preserve">Приходи из буџета       </t>
  </si>
  <si>
    <t xml:space="preserve">Приходи из буџета </t>
  </si>
  <si>
    <t>Текући трансфери од других нивоа власти</t>
  </si>
  <si>
    <t>Приходи индиректних корисника који се остварују додатним активностима</t>
  </si>
  <si>
    <t>Родитељски динар за ваннаставне активности</t>
  </si>
  <si>
    <t>Родитељки динар</t>
  </si>
  <si>
    <t>01</t>
  </si>
  <si>
    <t>04</t>
  </si>
  <si>
    <t>16</t>
  </si>
  <si>
    <t>07</t>
  </si>
  <si>
    <t>3.2</t>
  </si>
  <si>
    <t>Породиљско боловање</t>
  </si>
  <si>
    <t>3.3</t>
  </si>
  <si>
    <t>Отпремнина за одлазак у пензију</t>
  </si>
  <si>
    <t>Остали издаци за стручно образовање</t>
  </si>
  <si>
    <t>Стручна литература за редовне потребе запослених</t>
  </si>
  <si>
    <t>Инвентар за одржавање хигијене</t>
  </si>
  <si>
    <t>10.4</t>
  </si>
  <si>
    <t>Ученичке стипендије</t>
  </si>
  <si>
    <t>Осиграње ученика</t>
  </si>
  <si>
    <t>Остали материјал за одржавање хигијене</t>
  </si>
  <si>
    <t>Т Е К У Ћ И    П Р И Х О Д И</t>
  </si>
  <si>
    <t>динара</t>
  </si>
  <si>
    <t xml:space="preserve"> динара, распоређују се по следећим изворима финансирања</t>
  </si>
  <si>
    <t>и то:</t>
  </si>
  <si>
    <t>6.8</t>
  </si>
  <si>
    <t>6.9</t>
  </si>
  <si>
    <t>6.10</t>
  </si>
  <si>
    <t>6.11</t>
  </si>
  <si>
    <t>6.12</t>
  </si>
  <si>
    <t>8.12</t>
  </si>
  <si>
    <t>7.8</t>
  </si>
  <si>
    <t>7.9</t>
  </si>
  <si>
    <t>Превоз у јавном саобраћају</t>
  </si>
  <si>
    <t>3.4</t>
  </si>
  <si>
    <t>11.1</t>
  </si>
  <si>
    <t>Обавезне таксе</t>
  </si>
  <si>
    <t xml:space="preserve">Судске таксе </t>
  </si>
  <si>
    <t>Дотације Црвеном крсту</t>
  </si>
  <si>
    <t>Дотације непрофитним организацијама</t>
  </si>
  <si>
    <t>Дератизација</t>
  </si>
  <si>
    <t>Радио телевизијска претплата</t>
  </si>
  <si>
    <t>6.13</t>
  </si>
  <si>
    <t>6.14</t>
  </si>
  <si>
    <t>8.13</t>
  </si>
  <si>
    <t>Остале опште услуге</t>
  </si>
  <si>
    <t xml:space="preserve">Опрема за домаћинство </t>
  </si>
  <si>
    <t>14.1</t>
  </si>
  <si>
    <t>Књиге у библиотеци</t>
  </si>
  <si>
    <t>10.5</t>
  </si>
  <si>
    <t>10.6</t>
  </si>
  <si>
    <t>10.7</t>
  </si>
  <si>
    <t>10.9</t>
  </si>
  <si>
    <t>10.10</t>
  </si>
  <si>
    <t>10.11</t>
  </si>
  <si>
    <t>10.12</t>
  </si>
  <si>
    <t>10.13</t>
  </si>
  <si>
    <t>11.2</t>
  </si>
  <si>
    <t>11.3</t>
  </si>
  <si>
    <t>11.4</t>
  </si>
  <si>
    <t>13.1</t>
  </si>
  <si>
    <t>14.2</t>
  </si>
  <si>
    <t>15.1</t>
  </si>
  <si>
    <t>Текући трансфери од других нивоа власти у корист нивоа Републике</t>
  </si>
  <si>
    <t>Капитални трансфери од других нивоа власти у корист нивоа Републике</t>
  </si>
  <si>
    <t>Општинске таксе</t>
  </si>
  <si>
    <t>11.5</t>
  </si>
  <si>
    <t>Остале накнаде за образовање</t>
  </si>
  <si>
    <t>8.14</t>
  </si>
  <si>
    <t>Мреже</t>
  </si>
  <si>
    <t>Програмска класификација</t>
  </si>
  <si>
    <t>2003-0001</t>
  </si>
  <si>
    <t>Редброј</t>
  </si>
  <si>
    <t xml:space="preserve">Средства у укупном износу од </t>
  </si>
  <si>
    <t>Електронска опрема</t>
  </si>
  <si>
    <t>ТЕХНОЛОШКЕ ШКОЛЕ</t>
  </si>
  <si>
    <t xml:space="preserve">Овим Финансијским планом прихода и расхода Технолошке школе за 2015. год. опредељена су средства за рад </t>
  </si>
  <si>
    <t xml:space="preserve">Технолошке школе у току 2015. године у износу од </t>
  </si>
  <si>
    <t xml:space="preserve">Средства Технолошке школе у износу од </t>
  </si>
  <si>
    <t>Капит. Транс. од др. нивоа власти .</t>
  </si>
  <si>
    <t>Тек. добр транс од физичких и правних  лица</t>
  </si>
  <si>
    <t>08</t>
  </si>
  <si>
    <t>Тек доб трансф од физ и правних лица у корист нивоа Републике</t>
  </si>
  <si>
    <t>Споредне продаје добара и услуга које врше државне нетржишне јединице</t>
  </si>
  <si>
    <t>ТСпоредне продаје добара и услуга које врше државне нетржишне јединице</t>
  </si>
  <si>
    <t xml:space="preserve">динара распоређују се у оквиру Програма 2003- Средње образовање, </t>
  </si>
  <si>
    <t>Програмске активности 2003-0001- Функционисање средњих школа и Пројекта 2003-П2</t>
  </si>
  <si>
    <t>Зграде и грађевински објекти</t>
  </si>
  <si>
    <t>Стручна оцена и коментари</t>
  </si>
  <si>
    <t>Кап.одрж. објеката за потребе образовања</t>
  </si>
  <si>
    <t>Весна Савић</t>
  </si>
  <si>
    <t>Доп за кор град грађ земљ</t>
  </si>
  <si>
    <t>Оси остале дугор имовине</t>
  </si>
  <si>
    <t>6.15</t>
  </si>
  <si>
    <t>6.16</t>
  </si>
  <si>
    <t>Такси превоз</t>
  </si>
  <si>
    <t>Трош дневница на служ путу</t>
  </si>
  <si>
    <t>Трош превоза на служб путу</t>
  </si>
  <si>
    <t>Трош смештаја на служ путу</t>
  </si>
  <si>
    <t>Нак за употребу сопст возила</t>
  </si>
  <si>
    <t>Трошкови дневница на служ путу у иностранство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</si>
  <si>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</si>
  <si>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</si>
  <si>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</si>
  <si>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</si>
  <si>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</si>
  <si>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</si>
  <si>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</si>
  <si>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</si>
  <si>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12.2</t>
  </si>
  <si>
    <t>12.3</t>
  </si>
  <si>
    <t>12.4</t>
  </si>
  <si>
    <t>12.5</t>
  </si>
  <si>
    <t>15.2</t>
  </si>
  <si>
    <t>16.1</t>
  </si>
  <si>
    <t>Рад на водоводу и канализац</t>
  </si>
  <si>
    <t>Намештај (текуће поправке и одржавање)</t>
  </si>
  <si>
    <t>Електронска и фотографска опрема</t>
  </si>
  <si>
    <t>Остале услуге и материјали за текуће поправке зграда</t>
  </si>
  <si>
    <t xml:space="preserve">Поправка електричне и електронске опреме </t>
  </si>
  <si>
    <t>Цвеће и заленило</t>
  </si>
  <si>
    <t xml:space="preserve">Ђ. Стални трошкови                              </t>
  </si>
  <si>
    <t>Ж. ТРОШКОВИ ПУТОВАЊА</t>
  </si>
  <si>
    <t>З. УСЛУГЕ ПО УГОВОРУ</t>
  </si>
  <si>
    <t>И.СПЕЦИЈАЛИЗОВАНЕ УСЛУГЕ</t>
  </si>
  <si>
    <t>Ј. ТЕКУЋЕ ПОПРАВКЕ И ОДРЖАВАЊЕ</t>
  </si>
  <si>
    <t>К.  МАТЕРИЈАЛ</t>
  </si>
  <si>
    <t>Л. ТАКМИЧЕЊА  УЧЕНИКА</t>
  </si>
  <si>
    <t>Љ. ДОТАЦИЈЕ НЕВЛАДИНИМ ОРГАНИЗАЦИЈАМА</t>
  </si>
  <si>
    <t>М. ПОРЕЗИ, ОБАВЕЗНЕ ТАКСЕ, КАЗНЕ И ПЕНАЛИ</t>
  </si>
  <si>
    <t>Услуге за израду софтвера</t>
  </si>
  <si>
    <t>Поклони</t>
  </si>
  <si>
    <t>Остале услуге штампања</t>
  </si>
  <si>
    <t>Специјализоване услуге</t>
  </si>
  <si>
    <t>Материјал за лаборат. тестове</t>
  </si>
  <si>
    <t>Уградна опрем</t>
  </si>
  <si>
    <t>Oпрема за образовање</t>
  </si>
  <si>
    <t>ФИНАНСИЈСКИ ПЛАН</t>
  </si>
  <si>
    <t>ЗА 2016. ГОДИНУ</t>
  </si>
  <si>
    <t>оле за 2016. годину опредељена су средства за рад</t>
  </si>
  <si>
    <r>
      <t xml:space="preserve"> </t>
    </r>
    <r>
      <rPr>
        <b/>
        <sz val="10"/>
        <rFont val="Arial"/>
        <family val="2"/>
      </rPr>
      <t>у току 2015. године у износу од</t>
    </r>
  </si>
  <si>
    <t>16. године у износу од</t>
  </si>
  <si>
    <t>Остале помоћи запосленим радницима</t>
  </si>
  <si>
    <t>8.6</t>
  </si>
  <si>
    <t>Средства распоређена овим Планом за која се утврди да у току 2016. године не могу бити у целости извршена, могу се распоредити за извршење других расхода у оквиру исте групе конта. Одлуку о прерасподели средстава из става 1. Овог члана, доноси Директор.</t>
  </si>
  <si>
    <t>Кот за учеств на сајмовима</t>
  </si>
  <si>
    <t>Остале специјализо услуге</t>
  </si>
  <si>
    <t>Текуће поправке и одржав лабораторијске опреме</t>
  </si>
  <si>
    <t>16.2</t>
  </si>
  <si>
    <t>16.3</t>
  </si>
  <si>
    <t>16.4</t>
  </si>
  <si>
    <t>16.5</t>
  </si>
  <si>
    <t>16.6</t>
  </si>
  <si>
    <t>16.7</t>
  </si>
  <si>
    <t>16.8</t>
  </si>
  <si>
    <t>17.1</t>
  </si>
  <si>
    <t>Н. Зграде и грађевински објекти</t>
  </si>
  <si>
    <t>Њ.  Машине и опрема</t>
  </si>
  <si>
    <t>О. НЕМАТЕРИЈАЛНА   УЛАГАЊА</t>
  </si>
  <si>
    <t xml:space="preserve">На основу чл. 41. Закона о буџетском систему (Сл.Гл.РС. бр. 54/09, 73/10, 101/10, 101/11, 93/12, 108/13 и 142/14), чл. 10. Одлуке о буџету општине Параћин за 2016. годину (сл.лист Општине Параћин 21/2014, 10/2015 и 19/2015) и члана 40. став 1. тачка 3. Статута Технолошке школе и члана 57. Закона о основама образовања и васпитања (Сл.гл РС 72/09, 52/11, 55/13 и 68/15), Школски одбор Технолошкешколе у Параћину, на седници одржаној дана  23.12.2015. године,  донео је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</si>
</sst>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_D_i_n_."/>
    <numFmt numFmtId="192" formatCode="#,##0.00\ &quot;Din.&quot;"/>
    <numFmt numFmtId="193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1" fillId="32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5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3" fillId="32" borderId="1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right"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" fillId="0" borderId="0" xfId="0" applyFont="1" applyAlignment="1">
      <alignment vertical="top"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32" borderId="15" xfId="0" applyFont="1" applyFill="1" applyBorder="1" applyAlignment="1">
      <alignment horizontal="right"/>
    </xf>
    <xf numFmtId="0" fontId="1" fillId="32" borderId="16" xfId="0" applyFont="1" applyFill="1" applyBorder="1" applyAlignment="1">
      <alignment horizontal="right"/>
    </xf>
    <xf numFmtId="0" fontId="1" fillId="32" borderId="17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N32"/>
  <sheetViews>
    <sheetView zoomScalePageLayoutView="0" workbookViewId="0" topLeftCell="A1">
      <selection activeCell="C4" sqref="C4:N10"/>
    </sheetView>
  </sheetViews>
  <sheetFormatPr defaultColWidth="9.140625" defaultRowHeight="12.75"/>
  <cols>
    <col min="1" max="1" width="8.28125" style="0" customWidth="1"/>
    <col min="2" max="2" width="2.8515625" style="0" hidden="1" customWidth="1"/>
    <col min="8" max="8" width="12.7109375" style="0" bestFit="1" customWidth="1"/>
    <col min="9" max="9" width="2.140625" style="0" customWidth="1"/>
    <col min="10" max="10" width="13.140625" style="0" customWidth="1"/>
  </cols>
  <sheetData>
    <row r="4" spans="3:14" ht="12.75">
      <c r="C4" s="126" t="s">
        <v>301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3:14" ht="12.75"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14" ht="12.75"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3:14" ht="12.75"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3:14" ht="12.75"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3:14" ht="12.75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3:14" ht="12.75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2" spans="6:11" ht="12.75">
      <c r="F12" s="119"/>
      <c r="G12" s="119"/>
      <c r="H12" s="119"/>
      <c r="I12" s="119"/>
      <c r="J12" s="119"/>
      <c r="K12" s="119"/>
    </row>
    <row r="13" spans="6:11" ht="12.75">
      <c r="F13" s="60"/>
      <c r="G13" s="60"/>
      <c r="H13" s="125"/>
      <c r="I13" s="125"/>
      <c r="J13" s="60"/>
      <c r="K13" s="119"/>
    </row>
    <row r="14" spans="3:13" ht="12.75">
      <c r="C14" t="s">
        <v>24</v>
      </c>
      <c r="F14" s="124" t="s">
        <v>279</v>
      </c>
      <c r="G14" s="124"/>
      <c r="H14" s="124"/>
      <c r="I14" s="124"/>
      <c r="J14" s="124"/>
      <c r="K14" s="124"/>
      <c r="M14" t="s">
        <v>109</v>
      </c>
    </row>
    <row r="15" spans="6:11" ht="12.75">
      <c r="F15" s="124" t="s">
        <v>108</v>
      </c>
      <c r="G15" s="124"/>
      <c r="H15" s="124"/>
      <c r="I15" s="124"/>
      <c r="J15" s="124"/>
      <c r="K15" s="124"/>
    </row>
    <row r="16" spans="6:11" ht="12.75">
      <c r="F16" s="124" t="s">
        <v>217</v>
      </c>
      <c r="G16" s="124"/>
      <c r="H16" s="124"/>
      <c r="I16" s="124"/>
      <c r="J16" s="124"/>
      <c r="K16" s="124"/>
    </row>
    <row r="17" spans="5:11" ht="12.75">
      <c r="E17" t="s">
        <v>109</v>
      </c>
      <c r="F17" s="60" t="s">
        <v>109</v>
      </c>
      <c r="G17" s="60"/>
      <c r="H17" s="60" t="s">
        <v>280</v>
      </c>
      <c r="I17" s="60"/>
      <c r="J17" s="60"/>
      <c r="K17" s="60"/>
    </row>
    <row r="21" spans="3:14" ht="12.75">
      <c r="C21" s="2"/>
      <c r="D21" s="2"/>
      <c r="E21" s="2"/>
      <c r="F21" s="2"/>
      <c r="G21" s="2"/>
      <c r="H21" s="124" t="s">
        <v>126</v>
      </c>
      <c r="I21" s="124"/>
      <c r="J21" s="2"/>
      <c r="K21" s="2"/>
      <c r="L21" s="2"/>
      <c r="M21" s="2"/>
      <c r="N21" s="2"/>
    </row>
    <row r="22" s="70" customFormat="1" ht="12.75"/>
    <row r="23" spans="3:10" s="70" customFormat="1" ht="12.75">
      <c r="C23" s="70" t="s">
        <v>218</v>
      </c>
      <c r="J23" s="70" t="s">
        <v>281</v>
      </c>
    </row>
    <row r="24" ht="4.5" customHeight="1"/>
    <row r="25" spans="3:11" ht="12.75">
      <c r="C25" s="70" t="s">
        <v>219</v>
      </c>
      <c r="E25" s="104" t="s">
        <v>282</v>
      </c>
      <c r="F25" s="70" t="s">
        <v>283</v>
      </c>
      <c r="J25" s="110">
        <f>'Текући приходи'!M19</f>
        <v>60365000</v>
      </c>
      <c r="K25" s="70" t="s">
        <v>164</v>
      </c>
    </row>
    <row r="28" spans="8:9" ht="12.75">
      <c r="H28" s="125" t="s">
        <v>127</v>
      </c>
      <c r="I28" s="125"/>
    </row>
    <row r="30" spans="3:14" ht="12.75">
      <c r="C30" s="70" t="s">
        <v>220</v>
      </c>
      <c r="D30" s="70"/>
      <c r="E30" s="70"/>
      <c r="F30" s="70"/>
      <c r="G30" s="70"/>
      <c r="H30" s="111">
        <f>J25</f>
        <v>60365000</v>
      </c>
      <c r="I30" s="70" t="s">
        <v>165</v>
      </c>
      <c r="J30" s="70"/>
      <c r="K30" s="70"/>
      <c r="L30" s="70"/>
      <c r="M30" s="70"/>
      <c r="N30" s="70"/>
    </row>
    <row r="31" spans="3:14" ht="5.25" customHeight="1"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3:14" ht="12.75">
      <c r="C32" s="70"/>
      <c r="D32" s="70"/>
      <c r="E32" s="70"/>
      <c r="F32" s="70"/>
      <c r="G32" s="70"/>
      <c r="H32" s="70" t="s">
        <v>166</v>
      </c>
      <c r="I32" s="70"/>
      <c r="J32" s="70"/>
      <c r="K32" s="70"/>
      <c r="L32" s="70"/>
      <c r="M32" s="70"/>
      <c r="N32" s="70"/>
    </row>
  </sheetData>
  <sheetProtection/>
  <mergeCells count="7">
    <mergeCell ref="F16:K16"/>
    <mergeCell ref="H21:I21"/>
    <mergeCell ref="H28:I28"/>
    <mergeCell ref="C4:N10"/>
    <mergeCell ref="H13:I13"/>
    <mergeCell ref="F14:K14"/>
    <mergeCell ref="F15:K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="80" zoomScaleNormal="80" zoomScalePageLayoutView="0" workbookViewId="0" topLeftCell="A1">
      <selection activeCell="S23" sqref="S23"/>
    </sheetView>
  </sheetViews>
  <sheetFormatPr defaultColWidth="9.140625" defaultRowHeight="12.75"/>
  <cols>
    <col min="1" max="1" width="4.140625" style="0" customWidth="1"/>
    <col min="2" max="2" width="10.421875" style="0" customWidth="1"/>
    <col min="3" max="3" width="5.421875" style="0" customWidth="1"/>
    <col min="4" max="4" width="8.140625" style="0" customWidth="1"/>
    <col min="5" max="5" width="8.7109375" style="0" customWidth="1"/>
    <col min="6" max="6" width="5.8515625" style="0" customWidth="1"/>
    <col min="7" max="7" width="26.28125" style="0" customWidth="1"/>
    <col min="8" max="8" width="11.421875" style="0" customWidth="1"/>
    <col min="9" max="9" width="13.140625" style="0" customWidth="1"/>
    <col min="10" max="10" width="11.57421875" style="0" customWidth="1"/>
    <col min="11" max="11" width="9.7109375" style="0" customWidth="1"/>
    <col min="12" max="12" width="12.421875" style="0" customWidth="1"/>
    <col min="13" max="13" width="13.28125" style="0" customWidth="1"/>
    <col min="15" max="15" width="10.140625" style="0" bestFit="1" customWidth="1"/>
  </cols>
  <sheetData>
    <row r="1" spans="1:4" s="105" customFormat="1" ht="18.75" customHeight="1">
      <c r="A1" s="114" t="s">
        <v>268</v>
      </c>
      <c r="B1" s="114"/>
      <c r="C1" s="114"/>
      <c r="D1" s="98"/>
    </row>
    <row r="2" spans="1:13" ht="51">
      <c r="A2" s="94" t="s">
        <v>214</v>
      </c>
      <c r="B2" s="10" t="s">
        <v>212</v>
      </c>
      <c r="C2" s="10" t="s">
        <v>6</v>
      </c>
      <c r="D2" s="10" t="s">
        <v>8</v>
      </c>
      <c r="E2" s="10" t="s">
        <v>9</v>
      </c>
      <c r="F2" s="10" t="s">
        <v>2</v>
      </c>
      <c r="G2" s="10" t="s">
        <v>3</v>
      </c>
      <c r="H2" s="10" t="s">
        <v>11</v>
      </c>
      <c r="I2" s="10" t="s">
        <v>12</v>
      </c>
      <c r="J2" s="10" t="s">
        <v>4</v>
      </c>
      <c r="K2" s="10" t="s">
        <v>5</v>
      </c>
      <c r="L2" s="10" t="s">
        <v>141</v>
      </c>
      <c r="M2" s="10" t="s">
        <v>19</v>
      </c>
    </row>
    <row r="3" spans="1:13" s="93" customFormat="1" ht="16.5" customHeight="1">
      <c r="A3" s="17">
        <v>11</v>
      </c>
      <c r="B3" s="17" t="s">
        <v>213</v>
      </c>
      <c r="C3" s="17">
        <v>920</v>
      </c>
      <c r="D3" s="17">
        <v>426000</v>
      </c>
      <c r="E3" s="91"/>
      <c r="F3" s="91"/>
      <c r="G3" s="18" t="s">
        <v>33</v>
      </c>
      <c r="H3" s="92"/>
      <c r="I3" s="92"/>
      <c r="J3" s="92"/>
      <c r="K3" s="92"/>
      <c r="L3" s="92"/>
      <c r="M3" s="92"/>
    </row>
    <row r="4" spans="1:15" ht="16.5" customHeight="1">
      <c r="A4" s="12"/>
      <c r="B4" s="12"/>
      <c r="C4" s="12"/>
      <c r="D4" s="12"/>
      <c r="E4" s="12">
        <v>426111</v>
      </c>
      <c r="F4" s="116" t="s">
        <v>177</v>
      </c>
      <c r="G4" s="62" t="s">
        <v>34</v>
      </c>
      <c r="H4" s="25"/>
      <c r="I4" s="25">
        <v>160000</v>
      </c>
      <c r="J4" s="25"/>
      <c r="K4" s="25"/>
      <c r="L4" s="25"/>
      <c r="M4" s="22">
        <f aca="true" t="shared" si="0" ref="M4:M16">SUM(H4:L4)</f>
        <v>160000</v>
      </c>
      <c r="O4" s="58"/>
    </row>
    <row r="5" spans="1:13" ht="19.5" customHeight="1">
      <c r="A5" s="12"/>
      <c r="B5" s="12"/>
      <c r="C5" s="12"/>
      <c r="D5" s="12"/>
      <c r="E5" s="12">
        <v>426129</v>
      </c>
      <c r="F5" s="116" t="s">
        <v>199</v>
      </c>
      <c r="G5" s="62" t="s">
        <v>86</v>
      </c>
      <c r="H5" s="25"/>
      <c r="I5" s="25">
        <v>40000</v>
      </c>
      <c r="J5" s="25"/>
      <c r="K5" s="25"/>
      <c r="L5" s="25"/>
      <c r="M5" s="22">
        <f t="shared" si="0"/>
        <v>40000</v>
      </c>
    </row>
    <row r="6" spans="1:13" ht="21.75" customHeight="1">
      <c r="A6" s="12"/>
      <c r="B6" s="12"/>
      <c r="C6" s="12"/>
      <c r="D6" s="12"/>
      <c r="E6" s="12">
        <v>426131</v>
      </c>
      <c r="F6" s="116" t="s">
        <v>200</v>
      </c>
      <c r="G6" s="118" t="s">
        <v>262</v>
      </c>
      <c r="H6" s="25"/>
      <c r="I6" s="25">
        <v>40000</v>
      </c>
      <c r="J6" s="25"/>
      <c r="K6" s="25"/>
      <c r="L6" s="25"/>
      <c r="M6" s="22">
        <f t="shared" si="0"/>
        <v>40000</v>
      </c>
    </row>
    <row r="7" spans="1:13" ht="22.5" customHeight="1">
      <c r="A7" s="12"/>
      <c r="B7" s="12"/>
      <c r="C7" s="12"/>
      <c r="D7" s="12"/>
      <c r="E7" s="12">
        <v>426311</v>
      </c>
      <c r="F7" s="116" t="s">
        <v>201</v>
      </c>
      <c r="G7" s="62" t="s">
        <v>157</v>
      </c>
      <c r="H7" s="25"/>
      <c r="I7" s="25">
        <v>100000</v>
      </c>
      <c r="J7" s="25"/>
      <c r="K7" s="25"/>
      <c r="L7" s="25"/>
      <c r="M7" s="22">
        <f t="shared" si="0"/>
        <v>100000</v>
      </c>
    </row>
    <row r="8" spans="1:13" ht="17.25" customHeight="1">
      <c r="A8" s="12"/>
      <c r="B8" s="12"/>
      <c r="C8" s="12"/>
      <c r="D8" s="12"/>
      <c r="E8" s="12">
        <v>426611</v>
      </c>
      <c r="F8" s="116" t="s">
        <v>208</v>
      </c>
      <c r="G8" s="62" t="s">
        <v>35</v>
      </c>
      <c r="H8" s="25"/>
      <c r="I8" s="25">
        <v>150000</v>
      </c>
      <c r="J8" s="25">
        <v>70000</v>
      </c>
      <c r="K8" s="25"/>
      <c r="L8" s="25"/>
      <c r="M8" s="22">
        <f t="shared" si="0"/>
        <v>220000</v>
      </c>
    </row>
    <row r="9" spans="1:13" ht="17.25" customHeight="1">
      <c r="A9" s="12"/>
      <c r="B9" s="12"/>
      <c r="C9" s="12"/>
      <c r="D9" s="12"/>
      <c r="E9" s="12">
        <v>426721</v>
      </c>
      <c r="F9" s="116" t="s">
        <v>243</v>
      </c>
      <c r="G9" s="118" t="s">
        <v>276</v>
      </c>
      <c r="H9" s="25"/>
      <c r="I9" s="25">
        <v>180000</v>
      </c>
      <c r="J9" s="25"/>
      <c r="K9" s="25"/>
      <c r="L9" s="25"/>
      <c r="M9" s="22">
        <f>SUM(H9:L9)</f>
        <v>180000</v>
      </c>
    </row>
    <row r="10" spans="1:13" ht="17.25" customHeight="1">
      <c r="A10" s="12"/>
      <c r="B10" s="12"/>
      <c r="C10" s="12"/>
      <c r="D10" s="12"/>
      <c r="E10" s="12">
        <v>426811</v>
      </c>
      <c r="F10" s="116" t="s">
        <v>244</v>
      </c>
      <c r="G10" s="62" t="s">
        <v>87</v>
      </c>
      <c r="H10" s="25"/>
      <c r="I10" s="25">
        <v>100000</v>
      </c>
      <c r="J10" s="25"/>
      <c r="K10" s="25"/>
      <c r="L10" s="25"/>
      <c r="M10" s="22">
        <f>SUM(H10:L10)</f>
        <v>100000</v>
      </c>
    </row>
    <row r="11" spans="1:13" ht="19.5" customHeight="1">
      <c r="A11" s="12"/>
      <c r="B11" s="12"/>
      <c r="C11" s="12"/>
      <c r="D11" s="12"/>
      <c r="E11" s="12">
        <v>426812</v>
      </c>
      <c r="F11" s="116" t="s">
        <v>245</v>
      </c>
      <c r="G11" s="62" t="s">
        <v>158</v>
      </c>
      <c r="H11" s="25"/>
      <c r="I11" s="25">
        <v>50000</v>
      </c>
      <c r="J11" s="25"/>
      <c r="K11" s="25"/>
      <c r="L11" s="25"/>
      <c r="M11" s="22">
        <f>SUM(H11:L11)</f>
        <v>50000</v>
      </c>
    </row>
    <row r="12" spans="1:13" ht="26.25" customHeight="1">
      <c r="A12" s="12"/>
      <c r="B12" s="12"/>
      <c r="C12" s="12"/>
      <c r="D12" s="12"/>
      <c r="E12" s="12">
        <v>426819</v>
      </c>
      <c r="F12" s="116" t="s">
        <v>246</v>
      </c>
      <c r="G12" s="118" t="s">
        <v>162</v>
      </c>
      <c r="H12" s="25"/>
      <c r="I12" s="25">
        <v>40000</v>
      </c>
      <c r="J12" s="25"/>
      <c r="K12" s="25"/>
      <c r="L12" s="25"/>
      <c r="M12" s="22">
        <f>SUM(H12:L12)</f>
        <v>40000</v>
      </c>
    </row>
    <row r="13" spans="1:13" ht="20.25" customHeight="1">
      <c r="A13" s="12"/>
      <c r="B13" s="12"/>
      <c r="C13" s="12"/>
      <c r="D13" s="12"/>
      <c r="E13" s="12">
        <v>426823</v>
      </c>
      <c r="F13" s="116" t="s">
        <v>247</v>
      </c>
      <c r="G13" s="62" t="s">
        <v>114</v>
      </c>
      <c r="H13" s="25"/>
      <c r="I13" s="25">
        <v>70000</v>
      </c>
      <c r="J13" s="25"/>
      <c r="K13" s="25"/>
      <c r="L13" s="25"/>
      <c r="M13" s="22">
        <f t="shared" si="0"/>
        <v>70000</v>
      </c>
    </row>
    <row r="14" spans="1:13" ht="18" customHeight="1">
      <c r="A14" s="12"/>
      <c r="B14" s="12"/>
      <c r="C14" s="12"/>
      <c r="D14" s="12"/>
      <c r="E14" s="12">
        <v>426911</v>
      </c>
      <c r="F14" s="116" t="s">
        <v>248</v>
      </c>
      <c r="G14" s="62" t="s">
        <v>43</v>
      </c>
      <c r="H14" s="25"/>
      <c r="I14" s="25">
        <v>10000</v>
      </c>
      <c r="J14" s="25"/>
      <c r="K14" s="25"/>
      <c r="L14" s="25"/>
      <c r="M14" s="22">
        <f t="shared" si="0"/>
        <v>10000</v>
      </c>
    </row>
    <row r="15" spans="1:13" ht="21" customHeight="1">
      <c r="A15" s="12"/>
      <c r="B15" s="12"/>
      <c r="C15" s="12"/>
      <c r="D15" s="12"/>
      <c r="E15" s="12">
        <v>426913</v>
      </c>
      <c r="F15" s="116" t="s">
        <v>249</v>
      </c>
      <c r="G15" s="62" t="s">
        <v>107</v>
      </c>
      <c r="H15" s="25"/>
      <c r="I15" s="25">
        <v>30000</v>
      </c>
      <c r="J15" s="25"/>
      <c r="K15" s="25"/>
      <c r="L15" s="25"/>
      <c r="M15" s="22">
        <f>SUM(H15:L15)</f>
        <v>30000</v>
      </c>
    </row>
    <row r="16" spans="1:13" ht="17.25" customHeight="1">
      <c r="A16" s="12"/>
      <c r="B16" s="12"/>
      <c r="C16" s="12"/>
      <c r="D16" s="12"/>
      <c r="E16" s="12">
        <v>426919</v>
      </c>
      <c r="F16" s="116" t="s">
        <v>250</v>
      </c>
      <c r="G16" s="62" t="s">
        <v>135</v>
      </c>
      <c r="H16" s="25"/>
      <c r="I16" s="25">
        <v>580000</v>
      </c>
      <c r="J16" s="25"/>
      <c r="K16" s="25"/>
      <c r="L16" s="25"/>
      <c r="M16" s="22">
        <f t="shared" si="0"/>
        <v>580000</v>
      </c>
    </row>
    <row r="17" spans="1:13" ht="15.75" customHeight="1">
      <c r="A17" s="162" t="s">
        <v>23</v>
      </c>
      <c r="B17" s="162"/>
      <c r="C17" s="162"/>
      <c r="D17" s="162"/>
      <c r="E17" s="162"/>
      <c r="F17" s="162"/>
      <c r="G17" s="163"/>
      <c r="H17" s="23">
        <f>SUM(H4:H13)</f>
        <v>0</v>
      </c>
      <c r="I17" s="23">
        <f>SUM(I4:I16)</f>
        <v>1550000</v>
      </c>
      <c r="J17" s="23">
        <f>SUM(J4:J16)</f>
        <v>70000</v>
      </c>
      <c r="K17" s="23">
        <f>SUM(K4:K16)</f>
        <v>0</v>
      </c>
      <c r="L17" s="23">
        <f>SUM(L4:L16)</f>
        <v>0</v>
      </c>
      <c r="M17" s="23">
        <f>SUM(M4:M16)</f>
        <v>1620000</v>
      </c>
    </row>
    <row r="18" spans="1:13" ht="20.25" customHeight="1">
      <c r="A18" s="114" t="s">
        <v>269</v>
      </c>
      <c r="B18" s="114"/>
      <c r="C18" s="114"/>
      <c r="D18" s="114"/>
      <c r="E18" s="114"/>
      <c r="F18" s="98"/>
      <c r="G18" s="105"/>
      <c r="H18" s="105"/>
      <c r="I18" s="105"/>
      <c r="J18" s="105"/>
      <c r="K18" s="105"/>
      <c r="L18" s="105"/>
      <c r="M18" s="105"/>
    </row>
    <row r="19" ht="18" customHeight="1"/>
    <row r="20" spans="1:13" s="105" customFormat="1" ht="12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51" hidden="1">
      <c r="A21" s="10" t="s">
        <v>18</v>
      </c>
      <c r="B21" s="10" t="s">
        <v>212</v>
      </c>
      <c r="C21" s="10" t="s">
        <v>6</v>
      </c>
      <c r="D21" s="10" t="s">
        <v>8</v>
      </c>
      <c r="E21" s="10" t="s">
        <v>9</v>
      </c>
      <c r="F21" s="10" t="s">
        <v>2</v>
      </c>
      <c r="G21" s="10" t="s">
        <v>3</v>
      </c>
      <c r="H21" s="10" t="s">
        <v>11</v>
      </c>
      <c r="I21" s="10" t="s">
        <v>12</v>
      </c>
      <c r="J21" s="10" t="s">
        <v>4</v>
      </c>
      <c r="K21" s="10" t="s">
        <v>5</v>
      </c>
      <c r="L21" s="10" t="s">
        <v>141</v>
      </c>
      <c r="M21" s="10" t="s">
        <v>19</v>
      </c>
    </row>
    <row r="22" spans="1:13" ht="12.75" hidden="1">
      <c r="A22" s="95">
        <v>12</v>
      </c>
      <c r="B22" s="96" t="s">
        <v>213</v>
      </c>
      <c r="C22" s="95">
        <v>920</v>
      </c>
      <c r="D22" s="95">
        <v>472000</v>
      </c>
      <c r="E22" s="95"/>
      <c r="F22" s="95"/>
      <c r="G22" s="96" t="s">
        <v>36</v>
      </c>
      <c r="H22" s="97"/>
      <c r="I22" s="97"/>
      <c r="J22" s="97"/>
      <c r="K22" s="97"/>
      <c r="L22" s="97"/>
      <c r="M22" s="97"/>
    </row>
    <row r="23" spans="1:13" ht="18" customHeight="1">
      <c r="A23" s="29">
        <v>12</v>
      </c>
      <c r="B23" s="29" t="s">
        <v>213</v>
      </c>
      <c r="C23" s="29">
        <v>920</v>
      </c>
      <c r="D23" s="29">
        <v>472000</v>
      </c>
      <c r="E23" s="12"/>
      <c r="F23" s="39"/>
      <c r="G23" s="120" t="s">
        <v>36</v>
      </c>
      <c r="H23" s="82"/>
      <c r="I23" s="82"/>
      <c r="J23" s="82"/>
      <c r="K23" s="82"/>
      <c r="L23" s="82"/>
      <c r="M23" s="82"/>
    </row>
    <row r="24" spans="1:13" ht="18" customHeight="1">
      <c r="A24" s="29"/>
      <c r="B24" s="29"/>
      <c r="C24" s="29"/>
      <c r="D24" s="29"/>
      <c r="E24" s="12">
        <v>472713</v>
      </c>
      <c r="F24" s="39" t="s">
        <v>117</v>
      </c>
      <c r="G24" s="12" t="s">
        <v>112</v>
      </c>
      <c r="H24" s="82"/>
      <c r="I24" s="82">
        <v>20000</v>
      </c>
      <c r="J24" s="82"/>
      <c r="K24" s="82"/>
      <c r="L24" s="82"/>
      <c r="M24" s="22">
        <f>SUM(H24:L24)</f>
        <v>20000</v>
      </c>
    </row>
    <row r="25" spans="1:13" s="90" customFormat="1" ht="15" customHeight="1">
      <c r="A25" s="12"/>
      <c r="B25" s="12"/>
      <c r="C25" s="12"/>
      <c r="D25" s="12"/>
      <c r="E25" s="12">
        <v>472715</v>
      </c>
      <c r="F25" s="39" t="s">
        <v>251</v>
      </c>
      <c r="G25" s="12" t="s">
        <v>160</v>
      </c>
      <c r="H25" s="25"/>
      <c r="I25" s="25"/>
      <c r="J25" s="25"/>
      <c r="K25" s="25"/>
      <c r="L25" s="25"/>
      <c r="M25" s="22">
        <f>SUM(H25:L25)</f>
        <v>0</v>
      </c>
    </row>
    <row r="26" spans="1:13" ht="16.5" customHeight="1">
      <c r="A26" s="12"/>
      <c r="B26" s="12"/>
      <c r="C26" s="12"/>
      <c r="D26" s="12"/>
      <c r="E26" s="12">
        <v>472717</v>
      </c>
      <c r="F26" s="39" t="s">
        <v>252</v>
      </c>
      <c r="G26" s="12" t="s">
        <v>105</v>
      </c>
      <c r="H26" s="25"/>
      <c r="I26" s="25">
        <v>220000</v>
      </c>
      <c r="J26" s="25"/>
      <c r="K26" s="25"/>
      <c r="L26" s="25"/>
      <c r="M26" s="22">
        <f>SUM(H26:L26)</f>
        <v>220000</v>
      </c>
    </row>
    <row r="27" spans="1:13" ht="16.5" customHeight="1">
      <c r="A27" s="12"/>
      <c r="B27" s="12"/>
      <c r="C27" s="12"/>
      <c r="D27" s="12"/>
      <c r="E27" s="12">
        <v>472718</v>
      </c>
      <c r="F27" s="39" t="s">
        <v>253</v>
      </c>
      <c r="G27" s="12" t="s">
        <v>106</v>
      </c>
      <c r="H27" s="25"/>
      <c r="I27" s="25">
        <v>200000</v>
      </c>
      <c r="J27" s="25"/>
      <c r="K27" s="25"/>
      <c r="L27" s="88"/>
      <c r="M27" s="22">
        <f>SUM(H27:L27)</f>
        <v>200000</v>
      </c>
    </row>
    <row r="28" spans="1:13" ht="16.5" customHeight="1">
      <c r="A28" s="12"/>
      <c r="B28" s="12"/>
      <c r="C28" s="12"/>
      <c r="D28" s="12"/>
      <c r="E28" s="12">
        <v>472719</v>
      </c>
      <c r="F28" s="39" t="s">
        <v>254</v>
      </c>
      <c r="G28" s="89" t="s">
        <v>209</v>
      </c>
      <c r="H28" s="25"/>
      <c r="I28" s="25">
        <v>10000</v>
      </c>
      <c r="J28" s="25"/>
      <c r="K28" s="25"/>
      <c r="L28" s="88"/>
      <c r="M28" s="22">
        <f>SUM(I28:L28)</f>
        <v>10000</v>
      </c>
    </row>
    <row r="29" spans="1:13" ht="14.25" customHeight="1">
      <c r="A29" s="162" t="s">
        <v>23</v>
      </c>
      <c r="B29" s="162"/>
      <c r="C29" s="162"/>
      <c r="D29" s="162"/>
      <c r="E29" s="162"/>
      <c r="F29" s="162"/>
      <c r="G29" s="163"/>
      <c r="H29" s="23">
        <f aca="true" t="shared" si="1" ref="H29:M29">SUM(H23:H28)</f>
        <v>0</v>
      </c>
      <c r="I29" s="23">
        <f t="shared" si="1"/>
        <v>450000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450000</v>
      </c>
    </row>
    <row r="30" ht="15" customHeight="1"/>
    <row r="31" ht="17.25" customHeight="1"/>
  </sheetData>
  <sheetProtection/>
  <mergeCells count="2">
    <mergeCell ref="A17:G17"/>
    <mergeCell ref="A29:G29"/>
  </mergeCells>
  <printOptions/>
  <pageMargins left="0.2" right="0.63" top="0.23" bottom="0.21" header="0.22" footer="0.16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1">
      <selection activeCell="C1" sqref="C1"/>
    </sheetView>
  </sheetViews>
  <sheetFormatPr defaultColWidth="9.140625" defaultRowHeight="12.75"/>
  <cols>
    <col min="1" max="1" width="4.8515625" style="0" customWidth="1"/>
    <col min="2" max="2" width="9.28125" style="0" customWidth="1"/>
    <col min="3" max="3" width="5.8515625" style="0" customWidth="1"/>
    <col min="4" max="4" width="7.7109375" style="0" customWidth="1"/>
    <col min="5" max="5" width="8.140625" style="0" customWidth="1"/>
    <col min="6" max="6" width="6.140625" style="43" customWidth="1"/>
    <col min="7" max="7" width="15.00390625" style="0" customWidth="1"/>
    <col min="8" max="8" width="16.7109375" style="0" customWidth="1"/>
    <col min="9" max="9" width="14.8515625" style="0" customWidth="1"/>
    <col min="10" max="10" width="12.7109375" style="0" customWidth="1"/>
    <col min="11" max="11" width="12.00390625" style="0" customWidth="1"/>
    <col min="12" max="12" width="12.57421875" style="0" customWidth="1"/>
    <col min="13" max="13" width="15.57421875" style="0" customWidth="1"/>
  </cols>
  <sheetData>
    <row r="1" spans="1:6" s="100" customFormat="1" ht="21" customHeight="1">
      <c r="A1" s="7" t="s">
        <v>299</v>
      </c>
      <c r="B1" s="98"/>
      <c r="C1" s="98"/>
      <c r="D1" s="98"/>
      <c r="E1" s="98"/>
      <c r="F1" s="99"/>
    </row>
    <row r="2" spans="1:13" ht="46.5" customHeight="1">
      <c r="A2" s="10" t="s">
        <v>18</v>
      </c>
      <c r="B2" s="10" t="s">
        <v>212</v>
      </c>
      <c r="C2" s="10" t="s">
        <v>6</v>
      </c>
      <c r="D2" s="10" t="s">
        <v>8</v>
      </c>
      <c r="E2" s="10" t="s">
        <v>9</v>
      </c>
      <c r="F2" s="44" t="s">
        <v>2</v>
      </c>
      <c r="G2" s="10" t="s">
        <v>3</v>
      </c>
      <c r="H2" s="10" t="s">
        <v>11</v>
      </c>
      <c r="I2" s="10" t="s">
        <v>12</v>
      </c>
      <c r="J2" s="10" t="s">
        <v>4</v>
      </c>
      <c r="K2" s="10" t="s">
        <v>5</v>
      </c>
      <c r="L2" s="10" t="s">
        <v>141</v>
      </c>
      <c r="M2" s="10" t="s">
        <v>19</v>
      </c>
    </row>
    <row r="3" spans="1:13" ht="25.5" customHeight="1">
      <c r="A3" s="17">
        <v>16</v>
      </c>
      <c r="B3" s="17" t="s">
        <v>213</v>
      </c>
      <c r="C3" s="17">
        <v>920</v>
      </c>
      <c r="D3" s="17">
        <v>512000</v>
      </c>
      <c r="E3" s="12"/>
      <c r="F3" s="38"/>
      <c r="G3" s="37" t="s">
        <v>37</v>
      </c>
      <c r="H3" s="30"/>
      <c r="I3" s="30"/>
      <c r="J3" s="30"/>
      <c r="K3" s="30"/>
      <c r="L3" s="30"/>
      <c r="M3" s="30"/>
    </row>
    <row r="4" spans="1:13" ht="21.75" customHeight="1">
      <c r="A4" s="12"/>
      <c r="B4" s="12"/>
      <c r="C4" s="12"/>
      <c r="D4" s="12"/>
      <c r="E4" s="12">
        <v>512211</v>
      </c>
      <c r="F4" s="39" t="s">
        <v>256</v>
      </c>
      <c r="G4" s="13" t="s">
        <v>38</v>
      </c>
      <c r="H4" s="25"/>
      <c r="I4" s="88">
        <v>300000</v>
      </c>
      <c r="J4" s="25"/>
      <c r="K4" s="25"/>
      <c r="L4" s="25"/>
      <c r="M4" s="22">
        <f aca="true" t="shared" si="0" ref="M4:M11">SUM(H4:L4)</f>
        <v>300000</v>
      </c>
    </row>
    <row r="5" spans="1:13" ht="24.75" customHeight="1">
      <c r="A5" s="12"/>
      <c r="B5" s="12"/>
      <c r="C5" s="12"/>
      <c r="D5" s="12"/>
      <c r="E5" s="12">
        <v>512212</v>
      </c>
      <c r="F5" s="39" t="s">
        <v>290</v>
      </c>
      <c r="G5" s="13" t="s">
        <v>277</v>
      </c>
      <c r="H5" s="25"/>
      <c r="I5" s="88"/>
      <c r="J5" s="25"/>
      <c r="K5" s="25"/>
      <c r="L5" s="25"/>
      <c r="M5" s="22">
        <f>SUM(H5:L5)</f>
        <v>0</v>
      </c>
    </row>
    <row r="6" spans="1:13" ht="24.75" customHeight="1">
      <c r="A6" s="12"/>
      <c r="B6" s="12"/>
      <c r="C6" s="12"/>
      <c r="D6" s="12"/>
      <c r="E6" s="12">
        <v>512221</v>
      </c>
      <c r="F6" s="39" t="s">
        <v>291</v>
      </c>
      <c r="G6" s="16" t="s">
        <v>39</v>
      </c>
      <c r="H6" s="25"/>
      <c r="I6" s="88">
        <v>30000</v>
      </c>
      <c r="J6" s="25"/>
      <c r="K6" s="25"/>
      <c r="L6" s="25"/>
      <c r="M6" s="22">
        <f t="shared" si="0"/>
        <v>30000</v>
      </c>
    </row>
    <row r="7" spans="1:13" ht="21" customHeight="1">
      <c r="A7" s="12"/>
      <c r="B7" s="12"/>
      <c r="C7" s="12"/>
      <c r="D7" s="12"/>
      <c r="E7" s="12">
        <v>512222</v>
      </c>
      <c r="F7" s="39" t="s">
        <v>292</v>
      </c>
      <c r="G7" s="16" t="s">
        <v>134</v>
      </c>
      <c r="H7" s="25"/>
      <c r="I7" s="88"/>
      <c r="J7" s="25"/>
      <c r="K7" s="25"/>
      <c r="L7" s="25"/>
      <c r="M7" s="22">
        <f t="shared" si="0"/>
        <v>0</v>
      </c>
    </row>
    <row r="8" spans="1:13" ht="21.75" customHeight="1">
      <c r="A8" s="12"/>
      <c r="B8" s="12"/>
      <c r="C8" s="12"/>
      <c r="D8" s="12"/>
      <c r="E8" s="12">
        <v>512223</v>
      </c>
      <c r="F8" s="39" t="s">
        <v>293</v>
      </c>
      <c r="G8" s="16" t="s">
        <v>211</v>
      </c>
      <c r="H8" s="25"/>
      <c r="I8" s="88"/>
      <c r="J8" s="25"/>
      <c r="K8" s="25"/>
      <c r="L8" s="25"/>
      <c r="M8" s="22">
        <f t="shared" si="0"/>
        <v>0</v>
      </c>
    </row>
    <row r="9" spans="1:13" ht="24.75" customHeight="1">
      <c r="A9" s="12"/>
      <c r="B9" s="12"/>
      <c r="C9" s="12"/>
      <c r="D9" s="12"/>
      <c r="E9" s="12">
        <v>512241</v>
      </c>
      <c r="F9" s="39" t="s">
        <v>294</v>
      </c>
      <c r="G9" s="16" t="s">
        <v>216</v>
      </c>
      <c r="H9" s="25"/>
      <c r="I9" s="88">
        <v>150000</v>
      </c>
      <c r="J9" s="25"/>
      <c r="K9" s="25"/>
      <c r="L9" s="25"/>
      <c r="M9" s="22">
        <f t="shared" si="0"/>
        <v>150000</v>
      </c>
    </row>
    <row r="10" spans="1:13" ht="21.75" customHeight="1">
      <c r="A10" s="12"/>
      <c r="B10" s="12"/>
      <c r="C10" s="12"/>
      <c r="D10" s="12"/>
      <c r="E10" s="12">
        <v>512251</v>
      </c>
      <c r="F10" s="39" t="s">
        <v>295</v>
      </c>
      <c r="G10" s="16" t="s">
        <v>188</v>
      </c>
      <c r="H10" s="25"/>
      <c r="I10" s="88">
        <v>20000</v>
      </c>
      <c r="J10" s="25"/>
      <c r="K10" s="25"/>
      <c r="L10" s="25"/>
      <c r="M10" s="22">
        <f t="shared" si="0"/>
        <v>20000</v>
      </c>
    </row>
    <row r="11" spans="1:13" ht="22.5" customHeight="1">
      <c r="A11" s="12"/>
      <c r="B11" s="12"/>
      <c r="C11" s="12"/>
      <c r="D11" s="12"/>
      <c r="E11" s="12">
        <v>512611</v>
      </c>
      <c r="F11" s="39" t="s">
        <v>296</v>
      </c>
      <c r="G11" s="16" t="s">
        <v>278</v>
      </c>
      <c r="H11" s="25"/>
      <c r="I11" s="88"/>
      <c r="J11" s="25"/>
      <c r="K11" s="25"/>
      <c r="L11" s="25"/>
      <c r="M11" s="22">
        <f t="shared" si="0"/>
        <v>0</v>
      </c>
    </row>
    <row r="12" spans="1:13" ht="18" customHeight="1">
      <c r="A12" s="162" t="s">
        <v>23</v>
      </c>
      <c r="B12" s="162"/>
      <c r="C12" s="162"/>
      <c r="D12" s="162"/>
      <c r="E12" s="162"/>
      <c r="F12" s="162"/>
      <c r="G12" s="163"/>
      <c r="H12" s="23">
        <f>SUM(H3:H11)</f>
        <v>0</v>
      </c>
      <c r="I12" s="23">
        <f>SUM(I3:I11)</f>
        <v>500000</v>
      </c>
      <c r="J12" s="23">
        <f>SUM(J3:J11)</f>
        <v>0</v>
      </c>
      <c r="K12" s="23">
        <f>SUM(K4:K11)</f>
        <v>0</v>
      </c>
      <c r="L12" s="23">
        <f>SUM(L3:L11)</f>
        <v>0</v>
      </c>
      <c r="M12" s="23">
        <f>SUM(M3:M11)</f>
        <v>500000</v>
      </c>
    </row>
    <row r="13" spans="1:13" s="103" customFormat="1" ht="23.25" customHeight="1">
      <c r="A13" s="169" t="s">
        <v>300</v>
      </c>
      <c r="B13" s="169"/>
      <c r="C13" s="169"/>
      <c r="D13" s="169"/>
      <c r="E13" s="169"/>
      <c r="F13" s="169"/>
      <c r="G13" s="101"/>
      <c r="H13" s="102"/>
      <c r="I13" s="102"/>
      <c r="J13" s="102"/>
      <c r="K13" s="102"/>
      <c r="L13" s="102"/>
      <c r="M13" s="102"/>
    </row>
    <row r="14" spans="1:13" ht="45" customHeight="1">
      <c r="A14" s="10" t="s">
        <v>18</v>
      </c>
      <c r="B14" s="10" t="s">
        <v>212</v>
      </c>
      <c r="C14" s="10" t="s">
        <v>6</v>
      </c>
      <c r="D14" s="10" t="s">
        <v>8</v>
      </c>
      <c r="E14" s="10" t="s">
        <v>9</v>
      </c>
      <c r="F14" s="44" t="s">
        <v>2</v>
      </c>
      <c r="G14" s="10" t="s">
        <v>3</v>
      </c>
      <c r="H14" s="10" t="s">
        <v>11</v>
      </c>
      <c r="I14" s="10" t="s">
        <v>12</v>
      </c>
      <c r="J14" s="10" t="s">
        <v>4</v>
      </c>
      <c r="K14" s="10" t="s">
        <v>5</v>
      </c>
      <c r="L14" s="10" t="s">
        <v>141</v>
      </c>
      <c r="M14" s="10" t="s">
        <v>19</v>
      </c>
    </row>
    <row r="15" spans="1:13" ht="21" customHeight="1">
      <c r="A15" s="17">
        <v>17</v>
      </c>
      <c r="B15" s="17" t="s">
        <v>213</v>
      </c>
      <c r="C15" s="17">
        <v>920</v>
      </c>
      <c r="D15" s="17">
        <v>515000</v>
      </c>
      <c r="E15" s="12"/>
      <c r="F15" s="38"/>
      <c r="G15" s="37"/>
      <c r="H15" s="30"/>
      <c r="I15" s="30"/>
      <c r="J15" s="30"/>
      <c r="K15" s="30"/>
      <c r="L15" s="30"/>
      <c r="M15" s="30"/>
    </row>
    <row r="16" spans="1:13" ht="21.75" customHeight="1">
      <c r="A16" s="12"/>
      <c r="B16" s="12"/>
      <c r="C16" s="12"/>
      <c r="D16" s="12"/>
      <c r="E16" s="12">
        <v>515121</v>
      </c>
      <c r="F16" s="39" t="s">
        <v>297</v>
      </c>
      <c r="G16" s="84" t="s">
        <v>190</v>
      </c>
      <c r="H16" s="25"/>
      <c r="I16" s="25">
        <v>30000</v>
      </c>
      <c r="J16" s="25">
        <v>10000</v>
      </c>
      <c r="K16" s="25"/>
      <c r="L16" s="25">
        <v>30000</v>
      </c>
      <c r="M16" s="22">
        <f>SUM(H16:L16)</f>
        <v>70000</v>
      </c>
    </row>
    <row r="17" spans="1:13" ht="19.5" customHeight="1">
      <c r="A17" s="162" t="s">
        <v>23</v>
      </c>
      <c r="B17" s="162"/>
      <c r="C17" s="162"/>
      <c r="D17" s="162"/>
      <c r="E17" s="162"/>
      <c r="F17" s="162"/>
      <c r="G17" s="163"/>
      <c r="H17" s="23">
        <f>SUM(H15:H16)</f>
        <v>0</v>
      </c>
      <c r="I17" s="23">
        <f>SUM(I15:I16)</f>
        <v>30000</v>
      </c>
      <c r="J17" s="23">
        <f>SUM(J15:J16)</f>
        <v>10000</v>
      </c>
      <c r="K17" s="23">
        <f>SUM(K16:K16)</f>
        <v>0</v>
      </c>
      <c r="L17" s="23">
        <f>SUM(L15:L16)</f>
        <v>30000</v>
      </c>
      <c r="M17" s="23">
        <f>SUM(M15:M16)</f>
        <v>70000</v>
      </c>
    </row>
    <row r="18" spans="1:13" ht="14.25" customHeight="1" thickBot="1">
      <c r="A18" s="51"/>
      <c r="B18" s="51"/>
      <c r="C18" s="51"/>
      <c r="D18" s="51"/>
      <c r="E18" s="51"/>
      <c r="F18" s="53"/>
      <c r="G18" s="51"/>
      <c r="H18" s="54"/>
      <c r="I18" s="54"/>
      <c r="J18" s="54"/>
      <c r="K18" s="54"/>
      <c r="L18" s="54"/>
      <c r="M18" s="54"/>
    </row>
    <row r="19" spans="1:13" s="6" customFormat="1" ht="19.5" customHeight="1">
      <c r="A19" s="167" t="s">
        <v>91</v>
      </c>
      <c r="B19" s="167"/>
      <c r="C19" s="167"/>
      <c r="D19" s="167"/>
      <c r="E19" s="167"/>
      <c r="F19" s="167"/>
      <c r="G19" s="168"/>
      <c r="H19" s="52">
        <f>република!H15+'413,414,415,416'!H6+'413,414,415,416'!H18+'413,414,415,416'!H28+'413,414,415,416'!H34+'421'!H21+'422'!H15+'423'!H20+'425'!H16+'426,472'!H17+'426,472'!H29+'512 и 515'!H12+H17</f>
        <v>50735000</v>
      </c>
      <c r="I19" s="52">
        <v>8300000</v>
      </c>
      <c r="J19" s="52">
        <f>република!J15+'413,414,415,416'!J6+'413,414,415,416'!J18+'413,414,415,416'!J28+'413,414,415,416'!J34+'421'!J21+'422'!J15+'423'!J20+'425'!J16+'426,472'!J17+'426,472'!J29+'481,482'!J7+'481,482'!J15+'512 и 515'!J12+J17</f>
        <v>530000</v>
      </c>
      <c r="K19" s="52">
        <v>0</v>
      </c>
      <c r="L19" s="52">
        <f>република!L15+'413,414,415,416'!L6+'413,414,415,416'!L18+'413,414,415,416'!L28+'413,414,415,416'!L34+'421'!L21+'422'!L15+'423'!L20+'425'!L16+'426,472'!L17+'426,472'!L29+'481,482'!L7+'481,482'!L15+'512 и 515'!L12+L17</f>
        <v>800000</v>
      </c>
      <c r="M19" s="52">
        <f>H19+I19+J19+K19+L19</f>
        <v>60365000</v>
      </c>
    </row>
    <row r="20" ht="2.25" customHeight="1" hidden="1"/>
    <row r="21" spans="1:13" ht="8.25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</row>
    <row r="22" spans="1:13" ht="3" customHeight="1" hidden="1">
      <c r="A22" s="31"/>
      <c r="B22" s="31"/>
      <c r="C22" s="31"/>
      <c r="D22" s="31"/>
      <c r="E22" s="31"/>
      <c r="F22" s="45"/>
      <c r="G22" s="31"/>
      <c r="H22" s="31"/>
      <c r="I22" s="31"/>
      <c r="J22" s="31"/>
      <c r="K22" s="31"/>
      <c r="L22" s="31"/>
      <c r="M22" s="31"/>
    </row>
    <row r="23" ht="12" customHeight="1" hidden="1">
      <c r="H23" s="2"/>
    </row>
    <row r="24" spans="1:13" ht="21" customHeight="1" hidden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</row>
    <row r="25" ht="12.75">
      <c r="H25" s="2" t="s">
        <v>128</v>
      </c>
    </row>
    <row r="26" spans="1:13" s="42" customFormat="1" ht="5.25" customHeight="1">
      <c r="A26"/>
      <c r="B26"/>
      <c r="C26"/>
      <c r="D26"/>
      <c r="E26"/>
      <c r="F26" s="43"/>
      <c r="G26"/>
      <c r="H26"/>
      <c r="I26"/>
      <c r="J26"/>
      <c r="K26"/>
      <c r="L26"/>
      <c r="M26"/>
    </row>
    <row r="27" spans="1:13" ht="12" customHeight="1">
      <c r="A27" s="166" t="s">
        <v>286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</row>
    <row r="28" spans="1:13" ht="10.5" customHeight="1">
      <c r="A28" s="31"/>
      <c r="B28" s="31"/>
      <c r="C28" s="31"/>
      <c r="D28" s="31"/>
      <c r="E28" s="31"/>
      <c r="F28" s="45"/>
      <c r="G28" s="31"/>
      <c r="H28" s="31"/>
      <c r="I28" s="31"/>
      <c r="J28" s="31"/>
      <c r="K28" s="31"/>
      <c r="L28" s="31"/>
      <c r="M28" s="31"/>
    </row>
    <row r="29" ht="12.75">
      <c r="H29" s="2" t="s">
        <v>129</v>
      </c>
    </row>
    <row r="30" spans="1:13" ht="11.25" customHeight="1">
      <c r="A30" s="166" t="s">
        <v>130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</row>
    <row r="31" spans="1:13" ht="12.75" hidden="1">
      <c r="A31" s="31"/>
      <c r="B31" s="31"/>
      <c r="C31" s="2"/>
      <c r="D31" s="2"/>
      <c r="E31" s="31"/>
      <c r="F31" s="45"/>
      <c r="G31" s="31"/>
      <c r="H31" s="31"/>
      <c r="I31" s="31"/>
      <c r="J31" s="31"/>
      <c r="K31" s="31"/>
      <c r="L31" s="31"/>
      <c r="M31" s="31"/>
    </row>
    <row r="32" spans="1:13" ht="14.25" customHeight="1">
      <c r="A32" s="42"/>
      <c r="B32" s="42"/>
      <c r="C32" s="42"/>
      <c r="D32" s="42"/>
      <c r="E32" s="42"/>
      <c r="F32" s="46"/>
      <c r="G32" s="42"/>
      <c r="H32" s="61"/>
      <c r="I32" s="42"/>
      <c r="J32" s="42" t="s">
        <v>131</v>
      </c>
      <c r="K32" s="42"/>
      <c r="L32" s="42"/>
      <c r="M32" s="42"/>
    </row>
    <row r="33" spans="1:12" ht="18" customHeight="1">
      <c r="A33" s="2"/>
      <c r="B33" s="2"/>
      <c r="C33" s="124"/>
      <c r="D33" s="124"/>
      <c r="I33" s="59"/>
      <c r="J33" s="124" t="s">
        <v>232</v>
      </c>
      <c r="K33" s="124"/>
      <c r="L33" s="124"/>
    </row>
    <row r="34" spans="1:12" ht="12.75">
      <c r="A34" s="2"/>
      <c r="B34" s="2"/>
      <c r="C34" s="2"/>
      <c r="D34" s="2"/>
      <c r="I34" s="2"/>
      <c r="J34" s="2"/>
      <c r="K34" s="2"/>
      <c r="L34" s="2"/>
    </row>
    <row r="35" spans="10:11" ht="12.75">
      <c r="J35" s="58"/>
      <c r="K35" s="58"/>
    </row>
    <row r="36" spans="10:11" ht="12.75">
      <c r="J36" s="58"/>
      <c r="K36" s="58"/>
    </row>
  </sheetData>
  <sheetProtection/>
  <mergeCells count="10">
    <mergeCell ref="A27:M27"/>
    <mergeCell ref="A30:M30"/>
    <mergeCell ref="C33:D33"/>
    <mergeCell ref="J33:L33"/>
    <mergeCell ref="A12:G12"/>
    <mergeCell ref="A19:G19"/>
    <mergeCell ref="A24:M24"/>
    <mergeCell ref="A21:M21"/>
    <mergeCell ref="A17:G17"/>
    <mergeCell ref="A13:F13"/>
  </mergeCells>
  <printOptions/>
  <pageMargins left="0.25" right="0.2" top="0.16" bottom="0.16" header="0.22" footer="0.16"/>
  <pageSetup horizontalDpi="180" verticalDpi="18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C1">
      <selection activeCell="F2" sqref="A2:F2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6.140625" style="0" customWidth="1"/>
    <col min="4" max="4" width="8.00390625" style="0" customWidth="1"/>
    <col min="6" max="6" width="5.00390625" style="0" customWidth="1"/>
    <col min="7" max="7" width="43.8515625" style="0" customWidth="1"/>
    <col min="8" max="8" width="6.00390625" style="0" customWidth="1"/>
    <col min="9" max="9" width="14.8515625" style="0" customWidth="1"/>
    <col min="10" max="10" width="8.8515625" style="0" customWidth="1"/>
    <col min="11" max="11" width="9.28125" style="0" customWidth="1"/>
    <col min="12" max="12" width="7.00390625" style="0" customWidth="1"/>
    <col min="13" max="13" width="13.140625" style="0" customWidth="1"/>
  </cols>
  <sheetData>
    <row r="2" spans="1:13" ht="20.25">
      <c r="A2" s="121" t="s">
        <v>298</v>
      </c>
      <c r="B2" s="122"/>
      <c r="C2" s="122"/>
      <c r="D2" s="122"/>
      <c r="E2" s="122"/>
      <c r="F2" s="123"/>
      <c r="G2" s="100"/>
      <c r="H2" s="100"/>
      <c r="I2" s="100"/>
      <c r="J2" s="100"/>
      <c r="K2" s="100"/>
      <c r="L2" s="100"/>
      <c r="M2" s="100"/>
    </row>
    <row r="3" spans="1:13" ht="127.5">
      <c r="A3" s="10" t="s">
        <v>18</v>
      </c>
      <c r="B3" s="10" t="s">
        <v>212</v>
      </c>
      <c r="C3" s="10" t="s">
        <v>6</v>
      </c>
      <c r="D3" s="10" t="s">
        <v>8</v>
      </c>
      <c r="E3" s="10" t="s">
        <v>9</v>
      </c>
      <c r="F3" s="44" t="s">
        <v>2</v>
      </c>
      <c r="G3" s="10" t="s">
        <v>3</v>
      </c>
      <c r="H3" s="10" t="s">
        <v>11</v>
      </c>
      <c r="I3" s="10" t="s">
        <v>12</v>
      </c>
      <c r="J3" s="10" t="s">
        <v>4</v>
      </c>
      <c r="K3" s="10" t="s">
        <v>5</v>
      </c>
      <c r="L3" s="10" t="s">
        <v>141</v>
      </c>
      <c r="M3" s="10" t="s">
        <v>19</v>
      </c>
    </row>
    <row r="4" spans="1:13" ht="22.5" customHeight="1">
      <c r="A4" s="17">
        <v>15</v>
      </c>
      <c r="B4" s="17" t="s">
        <v>213</v>
      </c>
      <c r="C4" s="17">
        <v>920</v>
      </c>
      <c r="D4" s="17">
        <v>511000</v>
      </c>
      <c r="E4" s="12"/>
      <c r="F4" s="38"/>
      <c r="G4" s="37" t="s">
        <v>229</v>
      </c>
      <c r="H4" s="30"/>
      <c r="I4" s="30"/>
      <c r="J4" s="30"/>
      <c r="K4" s="30"/>
      <c r="L4" s="30"/>
      <c r="M4" s="30"/>
    </row>
    <row r="5" spans="1:13" ht="30.75" customHeight="1">
      <c r="A5" s="12"/>
      <c r="B5" s="12"/>
      <c r="C5" s="12"/>
      <c r="D5" s="12"/>
      <c r="E5" s="12">
        <v>511323</v>
      </c>
      <c r="F5" s="38" t="s">
        <v>204</v>
      </c>
      <c r="G5" s="13" t="s">
        <v>231</v>
      </c>
      <c r="H5" s="25"/>
      <c r="I5" s="88">
        <v>500000</v>
      </c>
      <c r="J5" s="25"/>
      <c r="K5" s="25"/>
      <c r="L5" s="25"/>
      <c r="M5" s="22">
        <f>SUM(H5:L5)</f>
        <v>500000</v>
      </c>
    </row>
    <row r="6" spans="1:13" ht="24.75" customHeight="1">
      <c r="A6" s="12"/>
      <c r="B6" s="12"/>
      <c r="C6" s="12"/>
      <c r="D6" s="12"/>
      <c r="E6" s="12">
        <v>511441</v>
      </c>
      <c r="F6" s="38" t="s">
        <v>255</v>
      </c>
      <c r="G6" s="16" t="s">
        <v>230</v>
      </c>
      <c r="H6" s="25"/>
      <c r="I6" s="88"/>
      <c r="J6" s="25"/>
      <c r="K6" s="25"/>
      <c r="L6" s="25"/>
      <c r="M6" s="22">
        <f>SUM(H6:L6)</f>
        <v>0</v>
      </c>
    </row>
    <row r="7" spans="1:13" ht="23.25" customHeight="1">
      <c r="A7" s="162" t="s">
        <v>23</v>
      </c>
      <c r="B7" s="162"/>
      <c r="C7" s="162"/>
      <c r="D7" s="162"/>
      <c r="E7" s="162"/>
      <c r="F7" s="162"/>
      <c r="G7" s="163"/>
      <c r="H7" s="23">
        <f>SUM(H4:H6)</f>
        <v>0</v>
      </c>
      <c r="I7" s="23">
        <f>SUM(I4:I6)</f>
        <v>500000</v>
      </c>
      <c r="J7" s="23">
        <f>SUM(J4:J6)</f>
        <v>0</v>
      </c>
      <c r="K7" s="23">
        <f>SUM(K5:K6)</f>
        <v>0</v>
      </c>
      <c r="L7" s="23">
        <f>SUM(L4:L6)</f>
        <v>0</v>
      </c>
      <c r="M7" s="23">
        <f>SUM(M4:M6)</f>
        <v>500000</v>
      </c>
    </row>
  </sheetData>
  <sheetProtection/>
  <mergeCells count="1">
    <mergeCell ref="A7:G7"/>
  </mergeCells>
  <printOptions/>
  <pageMargins left="0.36" right="0.2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4">
      <selection activeCell="E3" sqref="E3"/>
    </sheetView>
  </sheetViews>
  <sheetFormatPr defaultColWidth="9.140625" defaultRowHeight="12.75"/>
  <cols>
    <col min="1" max="1" width="7.421875" style="0" customWidth="1"/>
    <col min="2" max="2" width="9.00390625" style="0" customWidth="1"/>
    <col min="3" max="3" width="7.421875" style="0" customWidth="1"/>
    <col min="5" max="5" width="8.7109375" style="0" customWidth="1"/>
    <col min="6" max="6" width="6.421875" style="0" customWidth="1"/>
    <col min="7" max="7" width="13.7109375" style="0" customWidth="1"/>
  </cols>
  <sheetData>
    <row r="3" s="104" customFormat="1" ht="12.75">
      <c r="A3" s="2" t="s">
        <v>270</v>
      </c>
    </row>
    <row r="4" spans="1:13" ht="76.5">
      <c r="A4" s="10" t="s">
        <v>18</v>
      </c>
      <c r="B4" s="10" t="s">
        <v>212</v>
      </c>
      <c r="C4" s="10" t="s">
        <v>6</v>
      </c>
      <c r="D4" s="10" t="s">
        <v>8</v>
      </c>
      <c r="E4" s="10" t="s">
        <v>9</v>
      </c>
      <c r="F4" s="10" t="s">
        <v>2</v>
      </c>
      <c r="G4" s="10" t="s">
        <v>3</v>
      </c>
      <c r="H4" s="10" t="s">
        <v>11</v>
      </c>
      <c r="I4" s="10" t="s">
        <v>12</v>
      </c>
      <c r="J4" s="10" t="s">
        <v>4</v>
      </c>
      <c r="K4" s="10" t="s">
        <v>5</v>
      </c>
      <c r="L4" s="10" t="s">
        <v>141</v>
      </c>
      <c r="M4" s="10" t="s">
        <v>19</v>
      </c>
    </row>
    <row r="5" spans="1:13" ht="56.25" customHeight="1">
      <c r="A5" s="17">
        <v>13</v>
      </c>
      <c r="B5" s="17" t="s">
        <v>213</v>
      </c>
      <c r="C5" s="17">
        <v>920</v>
      </c>
      <c r="D5" s="17">
        <v>4811</v>
      </c>
      <c r="E5" s="17"/>
      <c r="F5" s="17"/>
      <c r="G5" s="37" t="s">
        <v>181</v>
      </c>
      <c r="H5" s="24"/>
      <c r="I5" s="24"/>
      <c r="J5" s="24"/>
      <c r="K5" s="24"/>
      <c r="L5" s="24"/>
      <c r="M5" s="21"/>
    </row>
    <row r="6" spans="1:13" ht="33" customHeight="1">
      <c r="A6" s="12"/>
      <c r="B6" s="12"/>
      <c r="C6" s="12"/>
      <c r="D6" s="12"/>
      <c r="E6" s="12">
        <v>481131</v>
      </c>
      <c r="F6" s="39" t="s">
        <v>202</v>
      </c>
      <c r="G6" s="16" t="s">
        <v>180</v>
      </c>
      <c r="H6" s="25"/>
      <c r="I6" s="25"/>
      <c r="J6" s="25"/>
      <c r="K6" s="25"/>
      <c r="L6" s="25"/>
      <c r="M6" s="22">
        <f>SUM(H6:L6)</f>
        <v>0</v>
      </c>
    </row>
    <row r="7" spans="1:13" ht="17.25" customHeight="1">
      <c r="A7" s="162" t="s">
        <v>23</v>
      </c>
      <c r="B7" s="162"/>
      <c r="C7" s="162"/>
      <c r="D7" s="162"/>
      <c r="E7" s="162"/>
      <c r="F7" s="162"/>
      <c r="G7" s="163"/>
      <c r="H7" s="23">
        <f>SUM(H5:H6)</f>
        <v>0</v>
      </c>
      <c r="I7" s="23">
        <f>SUM(I5:I6)</f>
        <v>0</v>
      </c>
      <c r="J7" s="23">
        <f>SUM(J5:J6)</f>
        <v>0</v>
      </c>
      <c r="K7" s="23">
        <f>K6</f>
        <v>0</v>
      </c>
      <c r="L7" s="23">
        <f>SUM(L5:L6)</f>
        <v>0</v>
      </c>
      <c r="M7" s="23">
        <f>SUM(M5:M6)</f>
        <v>0</v>
      </c>
    </row>
    <row r="10" spans="1:6" s="104" customFormat="1" ht="12.75">
      <c r="A10" s="2" t="s">
        <v>271</v>
      </c>
      <c r="B10" s="2"/>
      <c r="C10" s="2"/>
      <c r="D10" s="2"/>
      <c r="E10" s="2"/>
      <c r="F10" s="2"/>
    </row>
    <row r="11" spans="1:13" ht="76.5">
      <c r="A11" s="10" t="s">
        <v>18</v>
      </c>
      <c r="B11" s="10" t="s">
        <v>212</v>
      </c>
      <c r="C11" s="10" t="s">
        <v>6</v>
      </c>
      <c r="D11" s="10" t="s">
        <v>8</v>
      </c>
      <c r="E11" s="10" t="s">
        <v>9</v>
      </c>
      <c r="F11" s="10" t="s">
        <v>2</v>
      </c>
      <c r="G11" s="10" t="s">
        <v>3</v>
      </c>
      <c r="H11" s="10" t="s">
        <v>11</v>
      </c>
      <c r="I11" s="10" t="s">
        <v>12</v>
      </c>
      <c r="J11" s="10" t="s">
        <v>4</v>
      </c>
      <c r="K11" s="10" t="s">
        <v>5</v>
      </c>
      <c r="L11" s="10" t="s">
        <v>141</v>
      </c>
      <c r="M11" s="10" t="s">
        <v>19</v>
      </c>
    </row>
    <row r="12" spans="1:13" ht="25.5">
      <c r="A12" s="17">
        <v>14</v>
      </c>
      <c r="B12" s="17" t="s">
        <v>213</v>
      </c>
      <c r="C12" s="17">
        <v>920</v>
      </c>
      <c r="D12" s="17">
        <v>4822</v>
      </c>
      <c r="E12" s="17"/>
      <c r="F12" s="17"/>
      <c r="G12" s="37" t="s">
        <v>178</v>
      </c>
      <c r="H12" s="24"/>
      <c r="I12" s="24"/>
      <c r="J12" s="24"/>
      <c r="K12" s="24"/>
      <c r="L12" s="24"/>
      <c r="M12" s="21"/>
    </row>
    <row r="13" spans="1:13" ht="25.5">
      <c r="A13" s="17"/>
      <c r="B13" s="17"/>
      <c r="C13" s="17"/>
      <c r="D13" s="17"/>
      <c r="E13" s="65">
        <v>482241</v>
      </c>
      <c r="F13" s="66" t="s">
        <v>189</v>
      </c>
      <c r="G13" s="80" t="s">
        <v>207</v>
      </c>
      <c r="H13" s="24"/>
      <c r="I13" s="67"/>
      <c r="J13" s="67"/>
      <c r="K13" s="67"/>
      <c r="L13" s="67"/>
      <c r="M13" s="68">
        <f>I13+J13+K13+L13</f>
        <v>0</v>
      </c>
    </row>
    <row r="14" spans="1:13" ht="24.75" customHeight="1">
      <c r="A14" s="12"/>
      <c r="B14" s="12"/>
      <c r="C14" s="12"/>
      <c r="D14" s="12"/>
      <c r="E14" s="12">
        <v>482251</v>
      </c>
      <c r="F14" s="39" t="s">
        <v>203</v>
      </c>
      <c r="G14" s="16" t="s">
        <v>179</v>
      </c>
      <c r="H14" s="25"/>
      <c r="I14" s="25"/>
      <c r="J14" s="25"/>
      <c r="K14" s="25"/>
      <c r="L14" s="25"/>
      <c r="M14" s="22">
        <f>SUM(H14:L14)</f>
        <v>0</v>
      </c>
    </row>
    <row r="15" spans="1:13" ht="12.75">
      <c r="A15" s="162" t="s">
        <v>23</v>
      </c>
      <c r="B15" s="162"/>
      <c r="C15" s="162"/>
      <c r="D15" s="162"/>
      <c r="E15" s="162"/>
      <c r="F15" s="162"/>
      <c r="G15" s="163"/>
      <c r="H15" s="23">
        <f>SUM(H12:H14)</f>
        <v>0</v>
      </c>
      <c r="I15" s="23">
        <f>SUM(I12:I14)</f>
        <v>0</v>
      </c>
      <c r="J15" s="23">
        <f>SUM(J12:J14)</f>
        <v>0</v>
      </c>
      <c r="K15" s="23">
        <f>K14</f>
        <v>0</v>
      </c>
      <c r="L15" s="23">
        <f>SUM(L12:L14)</f>
        <v>0</v>
      </c>
      <c r="M15" s="23">
        <f>SUM(M12:M14)</f>
        <v>0</v>
      </c>
    </row>
    <row r="26" ht="12.75">
      <c r="L26" s="70"/>
    </row>
  </sheetData>
  <sheetProtection/>
  <mergeCells count="2">
    <mergeCell ref="A7:G7"/>
    <mergeCell ref="A15:G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O23"/>
  <sheetViews>
    <sheetView zoomScalePageLayoutView="0" workbookViewId="0" topLeftCell="B10">
      <selection activeCell="J19" sqref="J19"/>
    </sheetView>
  </sheetViews>
  <sheetFormatPr defaultColWidth="9.140625" defaultRowHeight="12.75"/>
  <cols>
    <col min="1" max="1" width="1.57421875" style="0" customWidth="1"/>
    <col min="2" max="2" width="6.421875" style="0" customWidth="1"/>
    <col min="3" max="3" width="9.28125" style="0" customWidth="1"/>
    <col min="4" max="4" width="8.140625" style="0" customWidth="1"/>
    <col min="5" max="5" width="12.7109375" style="0" customWidth="1"/>
    <col min="7" max="7" width="9.421875" style="0" customWidth="1"/>
    <col min="8" max="8" width="13.00390625" style="0" customWidth="1"/>
    <col min="9" max="9" width="11.8515625" style="0" customWidth="1"/>
    <col min="10" max="10" width="11.28125" style="0" customWidth="1"/>
    <col min="11" max="11" width="11.421875" style="0" customWidth="1"/>
    <col min="12" max="12" width="13.28125" style="0" customWidth="1"/>
    <col min="13" max="13" width="14.8515625" style="0" customWidth="1"/>
  </cols>
  <sheetData>
    <row r="1" ht="8.25" customHeight="1"/>
    <row r="2" ht="0.75" customHeight="1"/>
    <row r="3" spans="3:9" ht="12.75">
      <c r="C3" s="125"/>
      <c r="D3" s="149"/>
      <c r="H3" s="125" t="s">
        <v>163</v>
      </c>
      <c r="I3" s="149"/>
    </row>
    <row r="4" spans="4:5" ht="11.25" customHeight="1">
      <c r="D4" s="71"/>
      <c r="E4" s="71"/>
    </row>
    <row r="5" ht="2.25" customHeight="1" hidden="1"/>
    <row r="6" spans="2:13" ht="47.25" customHeight="1">
      <c r="B6" s="75" t="s">
        <v>15</v>
      </c>
      <c r="C6" s="76" t="s">
        <v>136</v>
      </c>
      <c r="D6" s="73" t="s">
        <v>0</v>
      </c>
      <c r="E6" s="150" t="s">
        <v>137</v>
      </c>
      <c r="F6" s="150"/>
      <c r="G6" s="150"/>
      <c r="H6" s="74" t="s">
        <v>17</v>
      </c>
      <c r="I6" s="74" t="s">
        <v>139</v>
      </c>
      <c r="J6" s="74" t="s">
        <v>1</v>
      </c>
      <c r="K6" s="73" t="s">
        <v>140</v>
      </c>
      <c r="L6" s="74" t="s">
        <v>141</v>
      </c>
      <c r="M6" s="72" t="s">
        <v>138</v>
      </c>
    </row>
    <row r="7" spans="2:13" ht="22.5" customHeight="1">
      <c r="B7" s="77">
        <v>1</v>
      </c>
      <c r="C7" s="79"/>
      <c r="D7" s="77">
        <v>790000</v>
      </c>
      <c r="E7" s="151" t="s">
        <v>142</v>
      </c>
      <c r="F7" s="152"/>
      <c r="G7" s="153"/>
      <c r="H7" s="57"/>
      <c r="I7" s="57"/>
      <c r="J7" s="57"/>
      <c r="K7" s="57"/>
      <c r="L7" s="57"/>
      <c r="M7" s="57"/>
    </row>
    <row r="8" spans="2:13" ht="24" customHeight="1">
      <c r="B8" s="1"/>
      <c r="C8" s="40" t="s">
        <v>148</v>
      </c>
      <c r="D8" s="1">
        <v>791111</v>
      </c>
      <c r="E8" s="145" t="s">
        <v>143</v>
      </c>
      <c r="F8" s="145"/>
      <c r="G8" s="145"/>
      <c r="H8" s="78">
        <v>50735000</v>
      </c>
      <c r="I8" s="78"/>
      <c r="J8" s="78"/>
      <c r="K8" s="78"/>
      <c r="L8" s="78"/>
      <c r="M8" s="78">
        <f>H8+I8+J8+K8+L8</f>
        <v>50735000</v>
      </c>
    </row>
    <row r="9" spans="2:13" ht="29.25" customHeight="1">
      <c r="B9" s="77">
        <v>2</v>
      </c>
      <c r="C9" s="79"/>
      <c r="D9" s="77">
        <v>733100</v>
      </c>
      <c r="E9" s="129" t="s">
        <v>144</v>
      </c>
      <c r="F9" s="129"/>
      <c r="G9" s="129"/>
      <c r="H9" s="78"/>
      <c r="I9" s="78"/>
      <c r="J9" s="78"/>
      <c r="K9" s="78"/>
      <c r="L9" s="78"/>
      <c r="M9" s="78"/>
    </row>
    <row r="10" spans="2:13" ht="27" customHeight="1">
      <c r="B10" s="1"/>
      <c r="C10" s="40" t="s">
        <v>151</v>
      </c>
      <c r="D10" s="1">
        <v>733121</v>
      </c>
      <c r="E10" s="146" t="s">
        <v>205</v>
      </c>
      <c r="F10" s="147"/>
      <c r="G10" s="148"/>
      <c r="H10" s="78"/>
      <c r="I10" s="78">
        <v>7270000</v>
      </c>
      <c r="J10" s="78"/>
      <c r="K10" s="78"/>
      <c r="L10" s="78"/>
      <c r="M10" s="78">
        <f>H10+I10+J10+K10+L10</f>
        <v>7270000</v>
      </c>
    </row>
    <row r="11" spans="2:13" ht="27" customHeight="1">
      <c r="B11" s="77">
        <v>3</v>
      </c>
      <c r="C11" s="40"/>
      <c r="D11" s="77">
        <v>733200</v>
      </c>
      <c r="E11" s="139" t="s">
        <v>221</v>
      </c>
      <c r="F11" s="140"/>
      <c r="G11" s="141"/>
      <c r="H11" s="78"/>
      <c r="I11" s="78"/>
      <c r="J11" s="78"/>
      <c r="K11" s="78"/>
      <c r="L11" s="78"/>
      <c r="M11" s="78"/>
    </row>
    <row r="12" spans="2:13" ht="42.75" customHeight="1">
      <c r="B12" s="1"/>
      <c r="C12" s="40" t="s">
        <v>151</v>
      </c>
      <c r="D12" s="1">
        <v>733221</v>
      </c>
      <c r="E12" s="142" t="s">
        <v>206</v>
      </c>
      <c r="F12" s="143"/>
      <c r="G12" s="144"/>
      <c r="H12" s="78"/>
      <c r="I12" s="78">
        <v>1030000</v>
      </c>
      <c r="J12" s="78"/>
      <c r="K12" s="78"/>
      <c r="L12" s="78"/>
      <c r="M12" s="78">
        <f>H12+I12+J12+K12+L12</f>
        <v>1030000</v>
      </c>
    </row>
    <row r="13" spans="2:13" ht="37.5" customHeight="1">
      <c r="B13" s="77">
        <v>4</v>
      </c>
      <c r="C13" s="79"/>
      <c r="D13" s="77">
        <v>744100</v>
      </c>
      <c r="E13" s="133" t="s">
        <v>222</v>
      </c>
      <c r="F13" s="134"/>
      <c r="G13" s="135"/>
      <c r="H13" s="78"/>
      <c r="I13" s="78"/>
      <c r="J13" s="78"/>
      <c r="K13" s="78"/>
      <c r="L13" s="78"/>
      <c r="M13" s="78"/>
    </row>
    <row r="14" spans="2:13" ht="36.75" customHeight="1">
      <c r="B14" s="1"/>
      <c r="C14" s="40" t="s">
        <v>223</v>
      </c>
      <c r="D14" s="1">
        <v>744121</v>
      </c>
      <c r="E14" s="130" t="s">
        <v>224</v>
      </c>
      <c r="F14" s="131"/>
      <c r="G14" s="132"/>
      <c r="H14" s="78"/>
      <c r="I14" s="78"/>
      <c r="J14" s="78"/>
      <c r="K14" s="78"/>
      <c r="L14" s="78"/>
      <c r="M14" s="78">
        <f>H14+I14+J14+K14+L14</f>
        <v>0</v>
      </c>
    </row>
    <row r="15" spans="2:13" ht="36.75" customHeight="1">
      <c r="B15" s="77">
        <v>5</v>
      </c>
      <c r="C15" s="40"/>
      <c r="D15" s="77">
        <v>742300</v>
      </c>
      <c r="E15" s="139" t="s">
        <v>225</v>
      </c>
      <c r="F15" s="140"/>
      <c r="G15" s="141"/>
      <c r="H15" s="78"/>
      <c r="I15" s="78"/>
      <c r="J15" s="78"/>
      <c r="K15" s="78"/>
      <c r="L15" s="78"/>
      <c r="M15" s="78"/>
    </row>
    <row r="16" spans="2:15" ht="28.5" customHeight="1">
      <c r="B16" s="1"/>
      <c r="C16" s="40" t="s">
        <v>150</v>
      </c>
      <c r="D16" s="1">
        <v>742378</v>
      </c>
      <c r="E16" s="136" t="s">
        <v>146</v>
      </c>
      <c r="F16" s="137"/>
      <c r="G16" s="138"/>
      <c r="H16" s="78"/>
      <c r="I16" s="78"/>
      <c r="J16" s="78"/>
      <c r="K16" s="78"/>
      <c r="L16" s="78">
        <v>800000</v>
      </c>
      <c r="M16" s="78">
        <f>H16+I16+J16+K16+L16</f>
        <v>800000</v>
      </c>
      <c r="O16" s="81"/>
    </row>
    <row r="17" spans="2:13" ht="28.5" customHeight="1">
      <c r="B17" s="77">
        <v>6</v>
      </c>
      <c r="C17" s="79"/>
      <c r="D17" s="77">
        <v>742300</v>
      </c>
      <c r="E17" s="139" t="s">
        <v>226</v>
      </c>
      <c r="F17" s="140"/>
      <c r="G17" s="141"/>
      <c r="H17" s="78"/>
      <c r="I17" s="78"/>
      <c r="J17" s="78"/>
      <c r="K17" s="78"/>
      <c r="L17" s="78"/>
      <c r="M17" s="78"/>
    </row>
    <row r="18" spans="2:13" ht="36.75" customHeight="1">
      <c r="B18" s="1"/>
      <c r="C18" s="40" t="s">
        <v>149</v>
      </c>
      <c r="D18" s="1">
        <v>742371</v>
      </c>
      <c r="E18" s="136" t="s">
        <v>145</v>
      </c>
      <c r="F18" s="137"/>
      <c r="G18" s="138"/>
      <c r="H18" s="78"/>
      <c r="I18" s="78"/>
      <c r="J18" s="78">
        <v>530000</v>
      </c>
      <c r="K18" s="78">
        <f>'512 и 515'!K19</f>
        <v>0</v>
      </c>
      <c r="L18" s="78"/>
      <c r="M18" s="78">
        <f>H18+I18+J18+K18+L18</f>
        <v>530000</v>
      </c>
    </row>
    <row r="19" spans="2:13" ht="23.25" customHeight="1">
      <c r="B19" s="127" t="s">
        <v>16</v>
      </c>
      <c r="C19" s="127"/>
      <c r="D19" s="127"/>
      <c r="E19" s="127"/>
      <c r="F19" s="127"/>
      <c r="G19" s="128"/>
      <c r="H19" s="11">
        <f aca="true" t="shared" si="0" ref="H19:M19">SUM(H7:H18)</f>
        <v>50735000</v>
      </c>
      <c r="I19" s="11">
        <f t="shared" si="0"/>
        <v>8300000</v>
      </c>
      <c r="J19" s="11">
        <f>SUM(J7:J18)</f>
        <v>530000</v>
      </c>
      <c r="K19" s="11">
        <f t="shared" si="0"/>
        <v>0</v>
      </c>
      <c r="L19" s="11">
        <f t="shared" si="0"/>
        <v>800000</v>
      </c>
      <c r="M19" s="11">
        <f t="shared" si="0"/>
        <v>60365000</v>
      </c>
    </row>
    <row r="20" ht="7.5" customHeight="1"/>
    <row r="21" ht="12.75">
      <c r="H21" s="70" t="s">
        <v>118</v>
      </c>
    </row>
    <row r="22" spans="2:12" ht="12.75">
      <c r="B22" s="70"/>
      <c r="C22" s="70" t="s">
        <v>215</v>
      </c>
      <c r="D22" s="70"/>
      <c r="E22" s="83">
        <f>M19</f>
        <v>60365000</v>
      </c>
      <c r="F22" s="70" t="s">
        <v>227</v>
      </c>
      <c r="G22" s="70"/>
      <c r="H22" s="70"/>
      <c r="I22" s="70"/>
      <c r="J22" s="70"/>
      <c r="K22" s="70"/>
      <c r="L22" s="70"/>
    </row>
    <row r="23" ht="12.75">
      <c r="C23" s="70" t="s">
        <v>228</v>
      </c>
    </row>
  </sheetData>
  <sheetProtection/>
  <mergeCells count="16">
    <mergeCell ref="E8:G8"/>
    <mergeCell ref="E10:G10"/>
    <mergeCell ref="C3:D3"/>
    <mergeCell ref="H3:I3"/>
    <mergeCell ref="E6:G6"/>
    <mergeCell ref="E7:G7"/>
    <mergeCell ref="B19:G19"/>
    <mergeCell ref="E9:G9"/>
    <mergeCell ref="E14:G14"/>
    <mergeCell ref="E13:G13"/>
    <mergeCell ref="E16:G16"/>
    <mergeCell ref="E17:G17"/>
    <mergeCell ref="E18:G18"/>
    <mergeCell ref="E12:G12"/>
    <mergeCell ref="E11:G11"/>
    <mergeCell ref="E15:G15"/>
  </mergeCells>
  <printOptions/>
  <pageMargins left="0.75" right="0.75" top="0.37" bottom="0.42" header="0.5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6">
      <selection activeCell="K19" sqref="K19"/>
    </sheetView>
  </sheetViews>
  <sheetFormatPr defaultColWidth="9.140625" defaultRowHeight="12.75"/>
  <cols>
    <col min="1" max="1" width="4.57421875" style="0" customWidth="1"/>
    <col min="2" max="2" width="11.140625" style="0" customWidth="1"/>
    <col min="3" max="3" width="5.00390625" style="0" customWidth="1"/>
    <col min="4" max="4" width="8.28125" style="0" customWidth="1"/>
    <col min="5" max="5" width="0.13671875" style="0" hidden="1" customWidth="1"/>
    <col min="6" max="6" width="6.421875" style="0" bestFit="1" customWidth="1"/>
    <col min="7" max="7" width="28.421875" style="0" customWidth="1"/>
    <col min="8" max="8" width="14.00390625" style="0" customWidth="1"/>
    <col min="9" max="9" width="12.421875" style="0" customWidth="1"/>
    <col min="10" max="10" width="13.28125" style="0" customWidth="1"/>
    <col min="11" max="11" width="12.28125" style="0" customWidth="1"/>
    <col min="12" max="12" width="10.8515625" style="0" customWidth="1"/>
    <col min="13" max="13" width="14.7109375" style="0" customWidth="1"/>
  </cols>
  <sheetData>
    <row r="2" spans="2:11" ht="32.25" customHeight="1">
      <c r="B2" s="158"/>
      <c r="C2" s="159"/>
      <c r="D2" s="159"/>
      <c r="E2" s="159"/>
      <c r="F2" s="159"/>
      <c r="G2" s="159"/>
      <c r="H2" s="159"/>
      <c r="I2" s="159"/>
      <c r="J2" s="159"/>
      <c r="K2" s="69"/>
    </row>
    <row r="3" spans="4:11" ht="22.5" customHeight="1" hidden="1">
      <c r="D3" s="154"/>
      <c r="E3" s="154"/>
      <c r="F3" s="154"/>
      <c r="G3" s="154"/>
      <c r="H3" s="154"/>
      <c r="I3" s="154"/>
      <c r="J3" s="154"/>
      <c r="K3" s="69"/>
    </row>
    <row r="4" ht="12.75" hidden="1"/>
    <row r="5" spans="1:3" s="2" customFormat="1" ht="15.75" hidden="1">
      <c r="A5" s="7" t="s">
        <v>67</v>
      </c>
      <c r="B5" s="7"/>
      <c r="C5" s="7"/>
    </row>
    <row r="6" spans="6:13" ht="1.5" customHeight="1">
      <c r="F6" s="63"/>
      <c r="G6" s="63"/>
      <c r="H6" s="63"/>
      <c r="I6" s="63"/>
      <c r="J6" s="63"/>
      <c r="K6" s="63"/>
      <c r="L6" s="63"/>
      <c r="M6" s="63"/>
    </row>
    <row r="7" spans="1:7" s="2" customFormat="1" ht="42.75" customHeight="1">
      <c r="A7" s="160"/>
      <c r="B7" s="161"/>
      <c r="C7" s="161"/>
      <c r="D7" s="161"/>
      <c r="E7" s="161"/>
      <c r="F7" s="161"/>
      <c r="G7" s="161"/>
    </row>
    <row r="8" spans="1:13" s="3" customFormat="1" ht="57" customHeight="1">
      <c r="A8" s="10" t="s">
        <v>7</v>
      </c>
      <c r="B8" s="94" t="s">
        <v>212</v>
      </c>
      <c r="C8" s="10" t="s">
        <v>6</v>
      </c>
      <c r="D8" s="10" t="s">
        <v>8</v>
      </c>
      <c r="E8" s="10" t="s">
        <v>9</v>
      </c>
      <c r="F8" s="10" t="s">
        <v>2</v>
      </c>
      <c r="G8" s="10" t="s">
        <v>10</v>
      </c>
      <c r="H8" s="10" t="s">
        <v>11</v>
      </c>
      <c r="I8" s="10" t="s">
        <v>12</v>
      </c>
      <c r="J8" s="10" t="s">
        <v>4</v>
      </c>
      <c r="K8" s="10" t="s">
        <v>13</v>
      </c>
      <c r="L8" s="10" t="s">
        <v>141</v>
      </c>
      <c r="M8" s="10" t="s">
        <v>14</v>
      </c>
    </row>
    <row r="9" spans="1:13" s="2" customFormat="1" ht="32.25" customHeight="1">
      <c r="A9" s="26">
        <v>1</v>
      </c>
      <c r="B9" s="26" t="s">
        <v>213</v>
      </c>
      <c r="C9" s="26">
        <v>920</v>
      </c>
      <c r="D9" s="26">
        <v>411000</v>
      </c>
      <c r="E9" s="26"/>
      <c r="F9" s="26"/>
      <c r="G9" s="47" t="s">
        <v>47</v>
      </c>
      <c r="H9" s="27"/>
      <c r="I9" s="27"/>
      <c r="J9" s="27"/>
      <c r="K9" s="27"/>
      <c r="L9" s="27"/>
      <c r="M9" s="28"/>
    </row>
    <row r="10" spans="1:13" s="2" customFormat="1" ht="28.5" customHeight="1">
      <c r="A10" s="26"/>
      <c r="B10" s="26"/>
      <c r="C10" s="26"/>
      <c r="D10" s="26"/>
      <c r="E10" s="1">
        <v>411111</v>
      </c>
      <c r="F10" s="40" t="s">
        <v>55</v>
      </c>
      <c r="G10" s="49" t="s">
        <v>46</v>
      </c>
      <c r="H10" s="55">
        <v>41710000</v>
      </c>
      <c r="I10" s="27"/>
      <c r="J10" s="86">
        <v>150000</v>
      </c>
      <c r="K10" s="55"/>
      <c r="L10" s="27"/>
      <c r="M10" s="56">
        <f>H10+I10+J10+K10+L10</f>
        <v>41860000</v>
      </c>
    </row>
    <row r="11" spans="1:13" ht="21.75" customHeight="1">
      <c r="A11" s="1"/>
      <c r="B11" s="1"/>
      <c r="C11" s="1"/>
      <c r="D11" s="26">
        <v>412000</v>
      </c>
      <c r="E11" s="1"/>
      <c r="F11" s="40"/>
      <c r="G11" s="48" t="s">
        <v>48</v>
      </c>
      <c r="H11" s="8"/>
      <c r="I11" s="8"/>
      <c r="J11" s="87"/>
      <c r="K11" s="8"/>
      <c r="L11" s="8"/>
      <c r="M11" s="56"/>
    </row>
    <row r="12" spans="1:13" ht="24" customHeight="1">
      <c r="A12" s="1"/>
      <c r="B12" s="1"/>
      <c r="C12" s="1"/>
      <c r="D12" s="26"/>
      <c r="E12" s="1">
        <v>412111</v>
      </c>
      <c r="F12" s="40" t="s">
        <v>93</v>
      </c>
      <c r="G12" s="50" t="s">
        <v>88</v>
      </c>
      <c r="H12" s="8">
        <v>5010000</v>
      </c>
      <c r="I12" s="8"/>
      <c r="J12" s="87">
        <v>33000</v>
      </c>
      <c r="K12" s="8"/>
      <c r="L12" s="8"/>
      <c r="M12" s="56">
        <f>SUM(H12:L12)</f>
        <v>5043000</v>
      </c>
    </row>
    <row r="13" spans="1:13" ht="24.75" customHeight="1">
      <c r="A13" s="1"/>
      <c r="B13" s="1"/>
      <c r="C13" s="1"/>
      <c r="D13" s="26"/>
      <c r="E13" s="1">
        <v>412211</v>
      </c>
      <c r="F13" s="40" t="s">
        <v>94</v>
      </c>
      <c r="G13" s="50" t="s">
        <v>89</v>
      </c>
      <c r="H13" s="8">
        <v>2150000</v>
      </c>
      <c r="I13" s="8"/>
      <c r="J13" s="87">
        <v>10000</v>
      </c>
      <c r="K13" s="8"/>
      <c r="L13" s="8"/>
      <c r="M13" s="56">
        <f>SUM(H13:L13)</f>
        <v>2160000</v>
      </c>
    </row>
    <row r="14" spans="1:13" ht="24.75" customHeight="1">
      <c r="A14" s="1"/>
      <c r="B14" s="1"/>
      <c r="C14" s="1"/>
      <c r="D14" s="26"/>
      <c r="E14" s="1"/>
      <c r="F14" s="40" t="s">
        <v>95</v>
      </c>
      <c r="G14" s="9" t="s">
        <v>90</v>
      </c>
      <c r="H14" s="8">
        <v>315000</v>
      </c>
      <c r="I14" s="8"/>
      <c r="J14" s="87">
        <v>2000</v>
      </c>
      <c r="K14" s="8"/>
      <c r="L14" s="8"/>
      <c r="M14" s="56">
        <f>SUM(H14:L14)</f>
        <v>317000</v>
      </c>
    </row>
    <row r="15" spans="1:13" s="2" customFormat="1" ht="30" customHeight="1">
      <c r="A15" s="155" t="s">
        <v>16</v>
      </c>
      <c r="B15" s="156"/>
      <c r="C15" s="156"/>
      <c r="D15" s="156"/>
      <c r="E15" s="156"/>
      <c r="F15" s="157"/>
      <c r="G15" s="4"/>
      <c r="H15" s="5">
        <f>SUM(H9:H14)</f>
        <v>49185000</v>
      </c>
      <c r="I15" s="5"/>
      <c r="J15" s="5">
        <f>SUM(J9:J14)</f>
        <v>195000</v>
      </c>
      <c r="K15" s="5"/>
      <c r="L15" s="5">
        <f>SUM(L9:L14)</f>
        <v>0</v>
      </c>
      <c r="M15" s="5">
        <f>SUM(M9:M14)</f>
        <v>49380000</v>
      </c>
    </row>
  </sheetData>
  <sheetProtection/>
  <mergeCells count="4">
    <mergeCell ref="D3:J3"/>
    <mergeCell ref="A15:F15"/>
    <mergeCell ref="B2:J2"/>
    <mergeCell ref="A7:G7"/>
  </mergeCells>
  <printOptions/>
  <pageMargins left="0.35" right="0.63" top="0.33" bottom="1" header="0.5" footer="0.5"/>
  <pageSetup horizontalDpi="180" verticalDpi="18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0">
      <selection activeCell="I34" sqref="I34"/>
    </sheetView>
  </sheetViews>
  <sheetFormatPr defaultColWidth="9.140625" defaultRowHeight="12.75"/>
  <cols>
    <col min="1" max="1" width="4.28125" style="0" customWidth="1"/>
    <col min="2" max="2" width="9.7109375" style="0" customWidth="1"/>
    <col min="3" max="3" width="5.7109375" style="0" customWidth="1"/>
    <col min="4" max="4" width="11.28125" style="0" customWidth="1"/>
    <col min="5" max="5" width="15.140625" style="0" customWidth="1"/>
    <col min="6" max="6" width="6.7109375" style="0" customWidth="1"/>
    <col min="7" max="7" width="23.140625" style="0" customWidth="1"/>
    <col min="8" max="8" width="11.57421875" style="0" customWidth="1"/>
    <col min="9" max="9" width="11.421875" style="0" customWidth="1"/>
    <col min="10" max="10" width="11.7109375" style="0" customWidth="1"/>
    <col min="11" max="11" width="10.421875" style="0" customWidth="1"/>
    <col min="13" max="13" width="13.00390625" style="0" customWidth="1"/>
  </cols>
  <sheetData>
    <row r="1" ht="4.5" customHeight="1" hidden="1"/>
    <row r="2" spans="1:4" s="104" customFormat="1" ht="15.75" customHeight="1">
      <c r="A2" s="109" t="s">
        <v>99</v>
      </c>
      <c r="B2" s="109"/>
      <c r="C2" s="109"/>
      <c r="D2" s="98"/>
    </row>
    <row r="3" spans="1:13" ht="48.75" customHeight="1">
      <c r="A3" s="94" t="s">
        <v>214</v>
      </c>
      <c r="B3" s="10" t="s">
        <v>212</v>
      </c>
      <c r="C3" s="10" t="s">
        <v>6</v>
      </c>
      <c r="D3" s="10" t="s">
        <v>8</v>
      </c>
      <c r="E3" s="10" t="s">
        <v>9</v>
      </c>
      <c r="F3" s="10" t="s">
        <v>2</v>
      </c>
      <c r="G3" s="10" t="s">
        <v>3</v>
      </c>
      <c r="H3" s="10" t="s">
        <v>11</v>
      </c>
      <c r="I3" s="10" t="s">
        <v>12</v>
      </c>
      <c r="J3" s="10" t="s">
        <v>4</v>
      </c>
      <c r="K3" s="10" t="s">
        <v>5</v>
      </c>
      <c r="L3" s="10" t="s">
        <v>141</v>
      </c>
      <c r="M3" s="10" t="s">
        <v>19</v>
      </c>
    </row>
    <row r="4" spans="1:13" ht="18.75" customHeight="1">
      <c r="A4" s="17">
        <v>2</v>
      </c>
      <c r="B4" s="17" t="s">
        <v>213</v>
      </c>
      <c r="C4" s="17">
        <v>920</v>
      </c>
      <c r="D4" s="17">
        <v>413000</v>
      </c>
      <c r="E4" s="17"/>
      <c r="F4" s="17"/>
      <c r="G4" s="18" t="s">
        <v>50</v>
      </c>
      <c r="H4" s="24"/>
      <c r="I4" s="24"/>
      <c r="J4" s="24"/>
      <c r="K4" s="24"/>
      <c r="L4" s="24"/>
      <c r="M4" s="21"/>
    </row>
    <row r="5" spans="1:13" ht="24.75" customHeight="1">
      <c r="A5" s="17"/>
      <c r="B5" s="17"/>
      <c r="C5" s="17"/>
      <c r="D5" s="17"/>
      <c r="E5" s="32">
        <v>413151</v>
      </c>
      <c r="F5" s="39" t="s">
        <v>54</v>
      </c>
      <c r="G5" s="36" t="s">
        <v>49</v>
      </c>
      <c r="H5" s="25"/>
      <c r="I5" s="25">
        <v>320000</v>
      </c>
      <c r="J5" s="25"/>
      <c r="K5" s="25"/>
      <c r="L5" s="25"/>
      <c r="M5" s="22">
        <f>SUM(H5:L5)</f>
        <v>320000</v>
      </c>
    </row>
    <row r="6" spans="1:13" s="2" customFormat="1" ht="16.5" customHeight="1">
      <c r="A6" s="162" t="s">
        <v>23</v>
      </c>
      <c r="B6" s="162"/>
      <c r="C6" s="162"/>
      <c r="D6" s="162"/>
      <c r="E6" s="162"/>
      <c r="F6" s="162"/>
      <c r="G6" s="163"/>
      <c r="H6" s="23">
        <f>SUM(H4:H5)</f>
        <v>0</v>
      </c>
      <c r="I6" s="23">
        <f>SUM(I4:I5)</f>
        <v>320000</v>
      </c>
      <c r="J6" s="23">
        <f>SUM(J4:J5)</f>
        <v>0</v>
      </c>
      <c r="K6" s="23">
        <f>K5</f>
        <v>0</v>
      </c>
      <c r="L6" s="23">
        <f>SUM(L4:L5)</f>
        <v>0</v>
      </c>
      <c r="M6" s="23">
        <f>SUM(M4:M5)</f>
        <v>320000</v>
      </c>
    </row>
    <row r="7" ht="3.75" customHeight="1" hidden="1"/>
    <row r="8" ht="12.75" hidden="1"/>
    <row r="9" ht="12.75" hidden="1"/>
    <row r="10" s="98" customFormat="1" ht="13.5" customHeight="1">
      <c r="A10" s="98" t="s">
        <v>100</v>
      </c>
    </row>
    <row r="11" spans="1:13" ht="15.75" hidden="1">
      <c r="A11" s="15" t="s">
        <v>51</v>
      </c>
      <c r="B11" s="15"/>
      <c r="C11" s="14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48" customHeight="1">
      <c r="A12" s="10" t="s">
        <v>18</v>
      </c>
      <c r="B12" s="10" t="s">
        <v>212</v>
      </c>
      <c r="C12" s="10" t="s">
        <v>6</v>
      </c>
      <c r="D12" s="10" t="s">
        <v>8</v>
      </c>
      <c r="E12" s="10" t="s">
        <v>9</v>
      </c>
      <c r="F12" s="10" t="s">
        <v>2</v>
      </c>
      <c r="G12" s="10" t="s">
        <v>3</v>
      </c>
      <c r="H12" s="10" t="s">
        <v>11</v>
      </c>
      <c r="I12" s="10" t="s">
        <v>12</v>
      </c>
      <c r="J12" s="10" t="s">
        <v>4</v>
      </c>
      <c r="K12" s="10" t="s">
        <v>5</v>
      </c>
      <c r="L12" s="10" t="s">
        <v>141</v>
      </c>
      <c r="M12" s="10" t="s">
        <v>19</v>
      </c>
    </row>
    <row r="13" spans="1:13" ht="18" customHeight="1">
      <c r="A13" s="17">
        <v>3</v>
      </c>
      <c r="B13" s="17" t="s">
        <v>213</v>
      </c>
      <c r="C13" s="17">
        <v>920</v>
      </c>
      <c r="D13" s="17">
        <v>414000</v>
      </c>
      <c r="E13" s="17"/>
      <c r="F13" s="17"/>
      <c r="G13" s="37" t="s">
        <v>97</v>
      </c>
      <c r="H13" s="24"/>
      <c r="I13" s="24"/>
      <c r="J13" s="24"/>
      <c r="K13" s="24"/>
      <c r="L13" s="24"/>
      <c r="M13" s="21"/>
    </row>
    <row r="14" spans="1:13" ht="18" customHeight="1">
      <c r="A14" s="17"/>
      <c r="B14" s="17"/>
      <c r="C14" s="17"/>
      <c r="D14" s="17"/>
      <c r="E14" s="65">
        <v>414111</v>
      </c>
      <c r="F14" s="66" t="s">
        <v>53</v>
      </c>
      <c r="G14" s="80" t="s">
        <v>153</v>
      </c>
      <c r="H14" s="67">
        <v>350000</v>
      </c>
      <c r="I14" s="24"/>
      <c r="J14" s="24"/>
      <c r="K14" s="24"/>
      <c r="L14" s="24"/>
      <c r="M14" s="68">
        <f>SUM(H14+I14+J14+K14+L14)</f>
        <v>350000</v>
      </c>
    </row>
    <row r="15" spans="1:13" ht="15" customHeight="1">
      <c r="A15" s="17"/>
      <c r="B15" s="17"/>
      <c r="C15" s="17"/>
      <c r="D15" s="17"/>
      <c r="E15" s="12">
        <v>414121</v>
      </c>
      <c r="F15" s="38" t="s">
        <v>152</v>
      </c>
      <c r="G15" s="16" t="s">
        <v>110</v>
      </c>
      <c r="H15" s="67">
        <v>600000</v>
      </c>
      <c r="I15" s="67"/>
      <c r="J15" s="24"/>
      <c r="K15" s="24"/>
      <c r="L15" s="24"/>
      <c r="M15" s="68">
        <f>SUM(H15+I15+J15+K15+L15)</f>
        <v>600000</v>
      </c>
    </row>
    <row r="16" spans="1:13" ht="23.25" customHeight="1">
      <c r="A16" s="17"/>
      <c r="B16" s="17"/>
      <c r="C16" s="17"/>
      <c r="D16" s="17"/>
      <c r="E16" s="12">
        <v>414311</v>
      </c>
      <c r="F16" s="38" t="s">
        <v>154</v>
      </c>
      <c r="G16" s="16" t="s">
        <v>155</v>
      </c>
      <c r="H16" s="25">
        <v>600000</v>
      </c>
      <c r="I16" s="67"/>
      <c r="J16" s="24"/>
      <c r="K16" s="24"/>
      <c r="L16" s="24"/>
      <c r="M16" s="68">
        <f>SUM(H16+I16+J16+K16+L16)</f>
        <v>600000</v>
      </c>
    </row>
    <row r="17" spans="1:13" ht="24" customHeight="1">
      <c r="A17" s="17"/>
      <c r="B17" s="17"/>
      <c r="C17" s="17"/>
      <c r="D17" s="17"/>
      <c r="E17" s="12">
        <v>414419</v>
      </c>
      <c r="F17" s="38" t="s">
        <v>176</v>
      </c>
      <c r="G17" s="80" t="s">
        <v>284</v>
      </c>
      <c r="H17" s="25"/>
      <c r="I17" s="67">
        <v>150000</v>
      </c>
      <c r="J17" s="24"/>
      <c r="K17" s="24"/>
      <c r="L17" s="24"/>
      <c r="M17" s="68">
        <f>SUM(H17+I17+J17+K17+L17)</f>
        <v>150000</v>
      </c>
    </row>
    <row r="18" spans="1:13" ht="18" customHeight="1">
      <c r="A18" s="162" t="s">
        <v>23</v>
      </c>
      <c r="B18" s="162"/>
      <c r="C18" s="162"/>
      <c r="D18" s="162"/>
      <c r="E18" s="162"/>
      <c r="F18" s="162"/>
      <c r="G18" s="163"/>
      <c r="H18" s="23">
        <f>SUM(H13:H17)</f>
        <v>1550000</v>
      </c>
      <c r="I18" s="23">
        <f>SUM(I13:I17)</f>
        <v>150000</v>
      </c>
      <c r="J18" s="23">
        <f>SUM(J13:J17)</f>
        <v>0</v>
      </c>
      <c r="K18" s="23">
        <f>SUM(K14:K17)</f>
        <v>0</v>
      </c>
      <c r="L18" s="23">
        <f>SUM(L13:L17)</f>
        <v>0</v>
      </c>
      <c r="M18" s="23">
        <f>SUM(M13:M17)</f>
        <v>1700000</v>
      </c>
    </row>
    <row r="19" ht="1.5" customHeight="1"/>
    <row r="20" ht="12.75" hidden="1"/>
    <row r="21" ht="12.75" hidden="1"/>
    <row r="22" ht="12.75" hidden="1"/>
    <row r="23" ht="1.5" customHeight="1"/>
    <row r="24" s="98" customFormat="1" ht="12.75" customHeight="1">
      <c r="A24" s="98" t="s">
        <v>115</v>
      </c>
    </row>
    <row r="25" spans="1:13" ht="51">
      <c r="A25" s="10" t="s">
        <v>18</v>
      </c>
      <c r="B25" s="10" t="s">
        <v>212</v>
      </c>
      <c r="C25" s="10" t="s">
        <v>6</v>
      </c>
      <c r="D25" s="10" t="s">
        <v>8</v>
      </c>
      <c r="E25" s="10" t="s">
        <v>9</v>
      </c>
      <c r="F25" s="10" t="s">
        <v>2</v>
      </c>
      <c r="G25" s="10" t="s">
        <v>3</v>
      </c>
      <c r="H25" s="10" t="s">
        <v>11</v>
      </c>
      <c r="I25" s="10" t="s">
        <v>12</v>
      </c>
      <c r="J25" s="10" t="s">
        <v>4</v>
      </c>
      <c r="K25" s="10" t="s">
        <v>5</v>
      </c>
      <c r="L25" s="10" t="s">
        <v>141</v>
      </c>
      <c r="M25" s="10" t="s">
        <v>19</v>
      </c>
    </row>
    <row r="26" spans="1:13" ht="25.5">
      <c r="A26" s="17">
        <v>4</v>
      </c>
      <c r="B26" s="17" t="s">
        <v>213</v>
      </c>
      <c r="C26" s="17">
        <v>920</v>
      </c>
      <c r="D26" s="17">
        <v>415000</v>
      </c>
      <c r="E26" s="17"/>
      <c r="F26" s="17"/>
      <c r="G26" s="37" t="s">
        <v>52</v>
      </c>
      <c r="H26" s="24"/>
      <c r="I26" s="24"/>
      <c r="J26" s="24"/>
      <c r="K26" s="24"/>
      <c r="L26" s="24"/>
      <c r="M26" s="21"/>
    </row>
    <row r="27" spans="1:13" ht="24.75" customHeight="1">
      <c r="A27" s="12"/>
      <c r="B27" s="12"/>
      <c r="C27" s="12"/>
      <c r="D27" s="12"/>
      <c r="E27" s="12">
        <v>415112</v>
      </c>
      <c r="F27" s="38" t="s">
        <v>113</v>
      </c>
      <c r="G27" s="16" t="s">
        <v>119</v>
      </c>
      <c r="H27" s="25"/>
      <c r="I27" s="25">
        <v>1300000</v>
      </c>
      <c r="J27" s="25"/>
      <c r="K27" s="25"/>
      <c r="L27" s="25"/>
      <c r="M27" s="22">
        <f>SUM(H27:L27)</f>
        <v>1300000</v>
      </c>
    </row>
    <row r="28" spans="1:13" ht="17.25" customHeight="1">
      <c r="A28" s="162" t="s">
        <v>23</v>
      </c>
      <c r="B28" s="162"/>
      <c r="C28" s="162"/>
      <c r="D28" s="162"/>
      <c r="E28" s="162"/>
      <c r="F28" s="162"/>
      <c r="G28" s="163"/>
      <c r="H28" s="23">
        <f>SUM(H26:H27)</f>
        <v>0</v>
      </c>
      <c r="I28" s="23">
        <f>SUM(I26:I27)</f>
        <v>1300000</v>
      </c>
      <c r="J28" s="23">
        <f>SUM(J26:J27)</f>
        <v>0</v>
      </c>
      <c r="K28" s="23">
        <f>K27</f>
        <v>0</v>
      </c>
      <c r="L28" s="23">
        <f>SUM(L26:L27)</f>
        <v>0</v>
      </c>
      <c r="M28" s="23">
        <f>SUM(M26:M27)</f>
        <v>1300000</v>
      </c>
    </row>
    <row r="29" ht="2.25" customHeight="1"/>
    <row r="30" s="98" customFormat="1" ht="15" customHeight="1">
      <c r="A30" s="98" t="s">
        <v>120</v>
      </c>
    </row>
    <row r="31" spans="1:13" ht="51">
      <c r="A31" s="10" t="s">
        <v>18</v>
      </c>
      <c r="B31" s="10" t="s">
        <v>212</v>
      </c>
      <c r="C31" s="10" t="s">
        <v>6</v>
      </c>
      <c r="D31" s="10" t="s">
        <v>8</v>
      </c>
      <c r="E31" s="10" t="s">
        <v>9</v>
      </c>
      <c r="F31" s="10" t="s">
        <v>2</v>
      </c>
      <c r="G31" s="10" t="s">
        <v>3</v>
      </c>
      <c r="H31" s="10" t="s">
        <v>11</v>
      </c>
      <c r="I31" s="10" t="s">
        <v>12</v>
      </c>
      <c r="J31" s="10" t="s">
        <v>4</v>
      </c>
      <c r="K31" s="10" t="s">
        <v>5</v>
      </c>
      <c r="L31" s="10" t="s">
        <v>141</v>
      </c>
      <c r="M31" s="10" t="s">
        <v>19</v>
      </c>
    </row>
    <row r="32" spans="1:13" ht="12.75">
      <c r="A32" s="17">
        <v>5</v>
      </c>
      <c r="B32" s="17" t="s">
        <v>213</v>
      </c>
      <c r="C32" s="17">
        <v>920</v>
      </c>
      <c r="D32" s="17">
        <v>416000</v>
      </c>
      <c r="E32" s="17"/>
      <c r="F32" s="17"/>
      <c r="G32" s="37" t="s">
        <v>121</v>
      </c>
      <c r="H32" s="24"/>
      <c r="I32" s="24"/>
      <c r="J32" s="24"/>
      <c r="K32" s="24"/>
      <c r="L32" s="24"/>
      <c r="M32" s="21"/>
    </row>
    <row r="33" spans="1:13" ht="24.75" customHeight="1">
      <c r="A33" s="12"/>
      <c r="B33" s="12"/>
      <c r="C33" s="12"/>
      <c r="D33" s="12"/>
      <c r="E33" s="12">
        <v>416111</v>
      </c>
      <c r="F33" s="38" t="s">
        <v>116</v>
      </c>
      <c r="G33" s="16" t="s">
        <v>122</v>
      </c>
      <c r="H33" s="25"/>
      <c r="I33" s="25">
        <v>150000</v>
      </c>
      <c r="J33" s="25"/>
      <c r="K33" s="25"/>
      <c r="L33" s="25"/>
      <c r="M33" s="22">
        <f>SUM(H33:L33)</f>
        <v>150000</v>
      </c>
    </row>
    <row r="34" spans="1:13" ht="17.25" customHeight="1">
      <c r="A34" s="162" t="s">
        <v>23</v>
      </c>
      <c r="B34" s="162"/>
      <c r="C34" s="162"/>
      <c r="D34" s="162"/>
      <c r="E34" s="162"/>
      <c r="F34" s="162"/>
      <c r="G34" s="163"/>
      <c r="H34" s="23">
        <f>SUM(H32:H33)</f>
        <v>0</v>
      </c>
      <c r="I34" s="23">
        <f>SUM(I32:I33)</f>
        <v>150000</v>
      </c>
      <c r="J34" s="23">
        <f>SUM(J32:J33)</f>
        <v>0</v>
      </c>
      <c r="K34" s="23">
        <f>K33</f>
        <v>0</v>
      </c>
      <c r="L34" s="23">
        <f>SUM(L32:L33)</f>
        <v>0</v>
      </c>
      <c r="M34" s="23">
        <f>SUM(M32:M33)</f>
        <v>150000</v>
      </c>
    </row>
  </sheetData>
  <sheetProtection/>
  <mergeCells count="4">
    <mergeCell ref="A18:G18"/>
    <mergeCell ref="A6:G6"/>
    <mergeCell ref="A28:G28"/>
    <mergeCell ref="A34:G34"/>
  </mergeCells>
  <printOptions/>
  <pageMargins left="0.32" right="0.5" top="0.25" bottom="0.13" header="0.25" footer="0.11"/>
  <pageSetup horizontalDpi="180" verticalDpi="18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1"/>
  <sheetViews>
    <sheetView zoomScale="89" zoomScaleNormal="89" zoomScalePageLayoutView="0" workbookViewId="0" topLeftCell="A10">
      <selection activeCell="J3" sqref="J3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6.28125" style="0" customWidth="1"/>
    <col min="4" max="4" width="8.140625" style="0" customWidth="1"/>
    <col min="5" max="5" width="7.8515625" style="0" customWidth="1"/>
    <col min="6" max="6" width="7.421875" style="0" customWidth="1"/>
    <col min="7" max="7" width="27.28125" style="0" customWidth="1"/>
    <col min="8" max="8" width="10.7109375" style="0" customWidth="1"/>
    <col min="9" max="9" width="12.7109375" style="0" customWidth="1"/>
    <col min="10" max="10" width="11.421875" style="0" customWidth="1"/>
    <col min="11" max="11" width="9.7109375" style="0" customWidth="1"/>
    <col min="12" max="12" width="11.140625" style="0" customWidth="1"/>
    <col min="13" max="13" width="12.7109375" style="0" customWidth="1"/>
    <col min="15" max="15" width="11.7109375" style="0" bestFit="1" customWidth="1"/>
  </cols>
  <sheetData>
    <row r="1" ht="6.75" customHeight="1"/>
    <row r="2" spans="1:3" s="100" customFormat="1" ht="25.5" customHeight="1">
      <c r="A2" s="108" t="s">
        <v>263</v>
      </c>
      <c r="B2" s="108"/>
      <c r="C2" s="108"/>
    </row>
    <row r="3" spans="1:13" s="3" customFormat="1" ht="63.75">
      <c r="A3" s="10" t="s">
        <v>18</v>
      </c>
      <c r="B3" s="10" t="s">
        <v>212</v>
      </c>
      <c r="C3" s="10" t="s">
        <v>6</v>
      </c>
      <c r="D3" s="10" t="s">
        <v>8</v>
      </c>
      <c r="E3" s="10" t="s">
        <v>9</v>
      </c>
      <c r="F3" s="10" t="s">
        <v>2</v>
      </c>
      <c r="G3" s="10" t="s">
        <v>3</v>
      </c>
      <c r="H3" s="10" t="s">
        <v>11</v>
      </c>
      <c r="I3" s="10" t="s">
        <v>12</v>
      </c>
      <c r="J3" s="10" t="s">
        <v>4</v>
      </c>
      <c r="K3" s="10" t="s">
        <v>5</v>
      </c>
      <c r="L3" s="10" t="s">
        <v>141</v>
      </c>
      <c r="M3" s="10" t="s">
        <v>19</v>
      </c>
    </row>
    <row r="4" spans="1:13" s="2" customFormat="1" ht="24.75" customHeight="1">
      <c r="A4" s="17">
        <v>6</v>
      </c>
      <c r="B4" s="17" t="s">
        <v>213</v>
      </c>
      <c r="C4" s="17">
        <v>920</v>
      </c>
      <c r="D4" s="17">
        <v>421000</v>
      </c>
      <c r="E4" s="17"/>
      <c r="F4" s="17"/>
      <c r="G4" s="18" t="s">
        <v>41</v>
      </c>
      <c r="H4" s="24"/>
      <c r="I4" s="24"/>
      <c r="J4" s="24"/>
      <c r="K4" s="24"/>
      <c r="L4" s="24"/>
      <c r="M4" s="21"/>
    </row>
    <row r="5" spans="1:15" ht="24" customHeight="1">
      <c r="A5" s="12"/>
      <c r="B5" s="12"/>
      <c r="C5" s="12"/>
      <c r="D5" s="12"/>
      <c r="E5" s="12">
        <v>421111</v>
      </c>
      <c r="F5" s="38" t="s">
        <v>73</v>
      </c>
      <c r="G5" s="13" t="s">
        <v>20</v>
      </c>
      <c r="H5" s="25"/>
      <c r="I5" s="25">
        <v>250000</v>
      </c>
      <c r="J5" s="25">
        <v>30000</v>
      </c>
      <c r="K5" s="25"/>
      <c r="L5" s="25">
        <v>20000</v>
      </c>
      <c r="M5" s="22">
        <f aca="true" t="shared" si="0" ref="M5:M20">SUM(H5:L5)</f>
        <v>300000</v>
      </c>
      <c r="O5" s="58"/>
    </row>
    <row r="6" spans="1:13" ht="23.25" customHeight="1">
      <c r="A6" s="12"/>
      <c r="B6" s="12"/>
      <c r="C6" s="12"/>
      <c r="D6" s="12"/>
      <c r="E6" s="12">
        <v>421211</v>
      </c>
      <c r="F6" s="38" t="s">
        <v>74</v>
      </c>
      <c r="G6" s="16" t="s">
        <v>68</v>
      </c>
      <c r="H6" s="25"/>
      <c r="I6" s="25">
        <v>450000</v>
      </c>
      <c r="J6" s="25">
        <v>5000</v>
      </c>
      <c r="K6" s="25"/>
      <c r="L6" s="25"/>
      <c r="M6" s="22">
        <f t="shared" si="0"/>
        <v>455000</v>
      </c>
    </row>
    <row r="7" spans="1:13" ht="28.5" customHeight="1">
      <c r="A7" s="12"/>
      <c r="B7" s="12"/>
      <c r="C7" s="12"/>
      <c r="D7" s="12"/>
      <c r="E7" s="12">
        <v>421311</v>
      </c>
      <c r="F7" s="38" t="s">
        <v>75</v>
      </c>
      <c r="G7" s="16" t="s">
        <v>69</v>
      </c>
      <c r="H7" s="25"/>
      <c r="I7" s="25">
        <v>200000</v>
      </c>
      <c r="J7" s="25"/>
      <c r="K7" s="25"/>
      <c r="L7" s="25"/>
      <c r="M7" s="22">
        <f t="shared" si="0"/>
        <v>200000</v>
      </c>
    </row>
    <row r="8" spans="1:13" ht="22.5" customHeight="1">
      <c r="A8" s="12"/>
      <c r="B8" s="12"/>
      <c r="C8" s="12"/>
      <c r="D8" s="12"/>
      <c r="E8" s="12">
        <v>421321</v>
      </c>
      <c r="F8" s="38" t="s">
        <v>76</v>
      </c>
      <c r="G8" s="84" t="s">
        <v>182</v>
      </c>
      <c r="H8" s="25"/>
      <c r="I8" s="25"/>
      <c r="J8" s="25"/>
      <c r="K8" s="25"/>
      <c r="L8" s="25"/>
      <c r="M8" s="22">
        <f t="shared" si="0"/>
        <v>0</v>
      </c>
    </row>
    <row r="9" spans="1:13" ht="23.25" customHeight="1">
      <c r="A9" s="12"/>
      <c r="B9" s="12"/>
      <c r="C9" s="12"/>
      <c r="D9" s="12"/>
      <c r="E9" s="12">
        <v>421324</v>
      </c>
      <c r="F9" s="38" t="s">
        <v>111</v>
      </c>
      <c r="G9" s="13" t="s">
        <v>70</v>
      </c>
      <c r="H9" s="25"/>
      <c r="I9" s="25">
        <v>170000</v>
      </c>
      <c r="J9" s="25"/>
      <c r="K9" s="25"/>
      <c r="L9" s="25"/>
      <c r="M9" s="22">
        <f t="shared" si="0"/>
        <v>170000</v>
      </c>
    </row>
    <row r="10" spans="1:13" ht="24" customHeight="1">
      <c r="A10" s="12"/>
      <c r="B10" s="12"/>
      <c r="C10" s="12"/>
      <c r="D10" s="12"/>
      <c r="E10" s="12">
        <v>421391</v>
      </c>
      <c r="F10" s="38" t="s">
        <v>77</v>
      </c>
      <c r="G10" s="13" t="s">
        <v>233</v>
      </c>
      <c r="H10" s="25"/>
      <c r="I10" s="25">
        <v>20000</v>
      </c>
      <c r="J10" s="25"/>
      <c r="K10" s="25"/>
      <c r="L10" s="25"/>
      <c r="M10" s="22">
        <f t="shared" si="0"/>
        <v>20000</v>
      </c>
    </row>
    <row r="11" spans="1:13" ht="21.75" customHeight="1">
      <c r="A11" s="12"/>
      <c r="B11" s="12"/>
      <c r="C11" s="12"/>
      <c r="D11" s="12"/>
      <c r="E11" s="12">
        <v>421411</v>
      </c>
      <c r="F11" s="38" t="s">
        <v>96</v>
      </c>
      <c r="G11" s="13" t="s">
        <v>71</v>
      </c>
      <c r="H11" s="25"/>
      <c r="I11" s="25">
        <v>120000</v>
      </c>
      <c r="J11" s="25"/>
      <c r="K11" s="25"/>
      <c r="L11" s="25"/>
      <c r="M11" s="22">
        <f t="shared" si="0"/>
        <v>120000</v>
      </c>
    </row>
    <row r="12" spans="1:13" ht="24.75" customHeight="1">
      <c r="A12" s="12"/>
      <c r="B12" s="12"/>
      <c r="C12" s="12"/>
      <c r="D12" s="12"/>
      <c r="E12" s="12">
        <v>421412</v>
      </c>
      <c r="F12" s="38" t="s">
        <v>167</v>
      </c>
      <c r="G12" s="13" t="s">
        <v>72</v>
      </c>
      <c r="H12" s="25"/>
      <c r="I12" s="25">
        <v>8500</v>
      </c>
      <c r="J12" s="25"/>
      <c r="K12" s="25"/>
      <c r="L12" s="25"/>
      <c r="M12" s="22">
        <f t="shared" si="0"/>
        <v>8500</v>
      </c>
    </row>
    <row r="13" spans="1:13" ht="24" customHeight="1">
      <c r="A13" s="12"/>
      <c r="B13" s="12"/>
      <c r="C13" s="12"/>
      <c r="D13" s="12"/>
      <c r="E13" s="12">
        <v>421414</v>
      </c>
      <c r="F13" s="38" t="s">
        <v>168</v>
      </c>
      <c r="G13" s="13" t="s">
        <v>123</v>
      </c>
      <c r="H13" s="25"/>
      <c r="I13" s="25">
        <v>9500</v>
      </c>
      <c r="J13" s="25">
        <v>30000</v>
      </c>
      <c r="K13" s="25"/>
      <c r="L13" s="25"/>
      <c r="M13" s="22">
        <f t="shared" si="0"/>
        <v>39500</v>
      </c>
    </row>
    <row r="14" spans="1:13" ht="23.25" customHeight="1">
      <c r="A14" s="12"/>
      <c r="B14" s="12"/>
      <c r="C14" s="12"/>
      <c r="D14" s="12"/>
      <c r="E14" s="12">
        <v>421421</v>
      </c>
      <c r="F14" s="38" t="s">
        <v>169</v>
      </c>
      <c r="G14" s="13" t="s">
        <v>44</v>
      </c>
      <c r="H14" s="25"/>
      <c r="I14" s="25">
        <v>20000</v>
      </c>
      <c r="J14" s="25"/>
      <c r="K14" s="25"/>
      <c r="L14" s="25"/>
      <c r="M14" s="22">
        <f t="shared" si="0"/>
        <v>20000</v>
      </c>
    </row>
    <row r="15" spans="1:13" ht="24" customHeight="1">
      <c r="A15" s="12"/>
      <c r="B15" s="12"/>
      <c r="C15" s="12"/>
      <c r="D15" s="12"/>
      <c r="E15" s="12">
        <v>421511</v>
      </c>
      <c r="F15" s="38" t="s">
        <v>170</v>
      </c>
      <c r="G15" s="13" t="s">
        <v>21</v>
      </c>
      <c r="H15" s="25"/>
      <c r="I15" s="25">
        <v>130000</v>
      </c>
      <c r="J15" s="25"/>
      <c r="K15" s="25"/>
      <c r="L15" s="25"/>
      <c r="M15" s="22">
        <f t="shared" si="0"/>
        <v>130000</v>
      </c>
    </row>
    <row r="16" spans="1:13" ht="24" customHeight="1">
      <c r="A16" s="12"/>
      <c r="B16" s="12"/>
      <c r="C16" s="12"/>
      <c r="D16" s="12"/>
      <c r="E16" s="12">
        <v>421513</v>
      </c>
      <c r="F16" s="38" t="s">
        <v>171</v>
      </c>
      <c r="G16" s="13" t="s">
        <v>92</v>
      </c>
      <c r="H16" s="25"/>
      <c r="I16" s="25">
        <v>120000</v>
      </c>
      <c r="J16" s="25"/>
      <c r="K16" s="25"/>
      <c r="L16" s="25"/>
      <c r="M16" s="22">
        <f t="shared" si="0"/>
        <v>120000</v>
      </c>
    </row>
    <row r="17" spans="1:13" ht="24" customHeight="1">
      <c r="A17" s="12"/>
      <c r="B17" s="12"/>
      <c r="C17" s="12"/>
      <c r="D17" s="12"/>
      <c r="E17" s="12">
        <v>421519</v>
      </c>
      <c r="F17" s="38" t="s">
        <v>184</v>
      </c>
      <c r="G17" s="13" t="s">
        <v>234</v>
      </c>
      <c r="H17" s="25"/>
      <c r="I17" s="25">
        <v>20000</v>
      </c>
      <c r="J17" s="25"/>
      <c r="K17" s="25"/>
      <c r="L17" s="25"/>
      <c r="M17" s="22">
        <f t="shared" si="0"/>
        <v>20000</v>
      </c>
    </row>
    <row r="18" spans="1:13" ht="24" customHeight="1">
      <c r="A18" s="12"/>
      <c r="B18" s="12"/>
      <c r="C18" s="12"/>
      <c r="D18" s="12"/>
      <c r="E18" s="12">
        <v>421521</v>
      </c>
      <c r="F18" s="38" t="s">
        <v>185</v>
      </c>
      <c r="G18" s="13" t="s">
        <v>22</v>
      </c>
      <c r="H18" s="25"/>
      <c r="I18" s="25">
        <v>82000</v>
      </c>
      <c r="J18" s="25"/>
      <c r="K18" s="25"/>
      <c r="L18" s="25"/>
      <c r="M18" s="22">
        <f>SUM(H18:L18)</f>
        <v>82000</v>
      </c>
    </row>
    <row r="19" spans="1:13" ht="27" customHeight="1">
      <c r="A19" s="12"/>
      <c r="B19" s="12"/>
      <c r="C19" s="12"/>
      <c r="D19" s="12"/>
      <c r="E19" s="12">
        <v>421523</v>
      </c>
      <c r="F19" s="38" t="s">
        <v>235</v>
      </c>
      <c r="G19" s="13" t="s">
        <v>161</v>
      </c>
      <c r="H19" s="25"/>
      <c r="I19" s="25">
        <v>100000</v>
      </c>
      <c r="J19" s="25"/>
      <c r="K19" s="25"/>
      <c r="L19" s="25"/>
      <c r="M19" s="22">
        <f>SUM(H19:L19)</f>
        <v>100000</v>
      </c>
    </row>
    <row r="20" spans="1:13" ht="25.5">
      <c r="A20" s="112" t="s">
        <v>23</v>
      </c>
      <c r="B20" s="12"/>
      <c r="C20" s="12"/>
      <c r="D20" s="12"/>
      <c r="E20" s="12">
        <v>421911</v>
      </c>
      <c r="F20" s="38" t="s">
        <v>236</v>
      </c>
      <c r="G20" s="85" t="s">
        <v>183</v>
      </c>
      <c r="H20" s="25"/>
      <c r="I20" s="25"/>
      <c r="J20" s="25"/>
      <c r="K20" s="25"/>
      <c r="L20" s="25"/>
      <c r="M20" s="22">
        <f t="shared" si="0"/>
        <v>0</v>
      </c>
    </row>
    <row r="21" spans="2:13" ht="20.25" customHeight="1">
      <c r="B21" s="112"/>
      <c r="C21" s="112"/>
      <c r="D21" s="112"/>
      <c r="E21" s="112"/>
      <c r="F21" s="112"/>
      <c r="G21" s="113"/>
      <c r="H21" s="23">
        <f>SUM(H4:H20)</f>
        <v>0</v>
      </c>
      <c r="I21" s="23">
        <f>SUM(I4:I20)</f>
        <v>1700000</v>
      </c>
      <c r="J21" s="23">
        <f>SUM(J4:J20)</f>
        <v>65000</v>
      </c>
      <c r="K21" s="23">
        <f>SUM(K5:K20)</f>
        <v>0</v>
      </c>
      <c r="L21" s="23">
        <f>SUM(L4:L20)</f>
        <v>20000</v>
      </c>
      <c r="M21" s="23">
        <f>SUM(M4:M20)</f>
        <v>1785000</v>
      </c>
    </row>
  </sheetData>
  <sheetProtection/>
  <printOptions/>
  <pageMargins left="0.45" right="0.33" top="0.55" bottom="0.59" header="0.5" footer="0.5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5"/>
  <sheetViews>
    <sheetView zoomScalePageLayoutView="0" workbookViewId="0" topLeftCell="A3">
      <selection activeCell="O10" sqref="O10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4.57421875" style="0" customWidth="1"/>
    <col min="4" max="4" width="7.28125" style="0" customWidth="1"/>
    <col min="5" max="5" width="8.140625" style="0" customWidth="1"/>
    <col min="6" max="6" width="6.28125" style="0" customWidth="1"/>
    <col min="7" max="7" width="27.28125" style="0" customWidth="1"/>
    <col min="8" max="8" width="12.140625" style="0" customWidth="1"/>
    <col min="9" max="9" width="11.8515625" style="0" customWidth="1"/>
    <col min="10" max="10" width="12.00390625" style="0" customWidth="1"/>
    <col min="11" max="11" width="11.140625" style="0" customWidth="1"/>
    <col min="12" max="12" width="10.140625" style="0" customWidth="1"/>
    <col min="13" max="13" width="14.7109375" style="0" customWidth="1"/>
    <col min="15" max="15" width="10.140625" style="0" bestFit="1" customWidth="1"/>
  </cols>
  <sheetData>
    <row r="3" spans="1:3" s="104" customFormat="1" ht="21.75" customHeight="1">
      <c r="A3" s="106" t="s">
        <v>264</v>
      </c>
      <c r="B3" s="106"/>
      <c r="C3" s="107"/>
    </row>
    <row r="4" spans="1:13" ht="51">
      <c r="A4" s="10" t="s">
        <v>18</v>
      </c>
      <c r="B4" s="10" t="s">
        <v>212</v>
      </c>
      <c r="C4" s="10" t="s">
        <v>6</v>
      </c>
      <c r="D4" s="10" t="s">
        <v>8</v>
      </c>
      <c r="E4" s="10" t="s">
        <v>9</v>
      </c>
      <c r="F4" s="10" t="s">
        <v>2</v>
      </c>
      <c r="G4" s="10" t="s">
        <v>3</v>
      </c>
      <c r="H4" s="10" t="s">
        <v>11</v>
      </c>
      <c r="I4" s="10" t="s">
        <v>12</v>
      </c>
      <c r="J4" s="10" t="s">
        <v>4</v>
      </c>
      <c r="K4" s="10" t="s">
        <v>5</v>
      </c>
      <c r="L4" s="10" t="s">
        <v>141</v>
      </c>
      <c r="M4" s="10" t="s">
        <v>19</v>
      </c>
    </row>
    <row r="5" spans="1:13" s="2" customFormat="1" ht="35.25" customHeight="1">
      <c r="A5" s="17">
        <v>7</v>
      </c>
      <c r="B5" s="17" t="s">
        <v>213</v>
      </c>
      <c r="C5" s="17">
        <v>920</v>
      </c>
      <c r="D5" s="17">
        <v>422000</v>
      </c>
      <c r="E5" s="17"/>
      <c r="F5" s="17"/>
      <c r="G5" s="18" t="s">
        <v>25</v>
      </c>
      <c r="H5" s="24"/>
      <c r="I5" s="24"/>
      <c r="J5" s="24"/>
      <c r="K5" s="24"/>
      <c r="L5" s="24"/>
      <c r="M5" s="21"/>
    </row>
    <row r="6" spans="1:15" ht="28.5" customHeight="1">
      <c r="A6" s="12"/>
      <c r="B6" s="12"/>
      <c r="C6" s="12"/>
      <c r="D6" s="12"/>
      <c r="E6" s="12">
        <v>422111</v>
      </c>
      <c r="F6" s="38" t="s">
        <v>56</v>
      </c>
      <c r="G6" s="13" t="s">
        <v>238</v>
      </c>
      <c r="H6" s="25"/>
      <c r="I6" s="25">
        <v>70000</v>
      </c>
      <c r="J6" s="25"/>
      <c r="K6" s="25"/>
      <c r="L6" s="25"/>
      <c r="M6" s="22">
        <f aca="true" t="shared" si="0" ref="M6:M13">SUM(H6:L6)</f>
        <v>70000</v>
      </c>
      <c r="O6" s="58"/>
    </row>
    <row r="7" spans="1:13" ht="27" customHeight="1">
      <c r="A7" s="12"/>
      <c r="B7" s="12"/>
      <c r="C7" s="12"/>
      <c r="D7" s="12"/>
      <c r="E7" s="12">
        <v>422121</v>
      </c>
      <c r="F7" s="38" t="s">
        <v>57</v>
      </c>
      <c r="G7" s="41" t="s">
        <v>239</v>
      </c>
      <c r="H7" s="25"/>
      <c r="I7" s="25">
        <v>30000</v>
      </c>
      <c r="J7" s="25"/>
      <c r="K7" s="25"/>
      <c r="L7" s="25"/>
      <c r="M7" s="22">
        <f t="shared" si="0"/>
        <v>30000</v>
      </c>
    </row>
    <row r="8" spans="1:13" ht="25.5" customHeight="1">
      <c r="A8" s="12"/>
      <c r="B8" s="12"/>
      <c r="C8" s="12"/>
      <c r="D8" s="12"/>
      <c r="E8" s="12">
        <v>422131</v>
      </c>
      <c r="F8" s="38" t="s">
        <v>58</v>
      </c>
      <c r="G8" s="13" t="s">
        <v>240</v>
      </c>
      <c r="H8" s="25"/>
      <c r="I8" s="25">
        <v>70000</v>
      </c>
      <c r="J8" s="25"/>
      <c r="K8" s="25"/>
      <c r="L8" s="25"/>
      <c r="M8" s="22">
        <f>SUM(H8:L8)</f>
        <v>70000</v>
      </c>
    </row>
    <row r="9" spans="1:13" ht="27.75" customHeight="1">
      <c r="A9" s="12"/>
      <c r="B9" s="12"/>
      <c r="C9" s="12"/>
      <c r="D9" s="12"/>
      <c r="E9" s="12">
        <v>422191</v>
      </c>
      <c r="F9" s="38" t="s">
        <v>59</v>
      </c>
      <c r="G9" s="13" t="s">
        <v>175</v>
      </c>
      <c r="H9" s="25"/>
      <c r="I9" s="25">
        <v>1000</v>
      </c>
      <c r="J9" s="25"/>
      <c r="K9" s="25"/>
      <c r="L9" s="25"/>
      <c r="M9" s="22">
        <f>SUM(H9:L9)</f>
        <v>1000</v>
      </c>
    </row>
    <row r="10" spans="1:13" ht="27" customHeight="1">
      <c r="A10" s="12"/>
      <c r="B10" s="12"/>
      <c r="C10" s="12"/>
      <c r="D10" s="12"/>
      <c r="E10" s="12">
        <v>422193</v>
      </c>
      <c r="F10" s="38" t="s">
        <v>60</v>
      </c>
      <c r="G10" s="84" t="s">
        <v>237</v>
      </c>
      <c r="H10" s="25"/>
      <c r="I10" s="25">
        <v>1000</v>
      </c>
      <c r="J10" s="25"/>
      <c r="K10" s="25"/>
      <c r="L10" s="25"/>
      <c r="M10" s="22">
        <f>SUM(H10:L10)</f>
        <v>1000</v>
      </c>
    </row>
    <row r="11" spans="1:13" ht="27" customHeight="1">
      <c r="A11" s="12"/>
      <c r="B11" s="12"/>
      <c r="C11" s="12"/>
      <c r="D11" s="12"/>
      <c r="E11" s="12">
        <v>422194</v>
      </c>
      <c r="F11" s="38" t="s">
        <v>61</v>
      </c>
      <c r="G11" s="13" t="s">
        <v>241</v>
      </c>
      <c r="H11" s="25"/>
      <c r="I11" s="25">
        <v>163000</v>
      </c>
      <c r="J11" s="25">
        <v>20000</v>
      </c>
      <c r="K11" s="25"/>
      <c r="L11" s="25"/>
      <c r="M11" s="22">
        <f t="shared" si="0"/>
        <v>183000</v>
      </c>
    </row>
    <row r="12" spans="1:13" ht="34.5" customHeight="1">
      <c r="A12" s="12"/>
      <c r="B12" s="12"/>
      <c r="C12" s="12"/>
      <c r="D12" s="12"/>
      <c r="E12" s="12">
        <v>422199</v>
      </c>
      <c r="F12" s="38" t="s">
        <v>62</v>
      </c>
      <c r="G12" s="16" t="s">
        <v>78</v>
      </c>
      <c r="H12" s="25"/>
      <c r="I12" s="25">
        <v>15000</v>
      </c>
      <c r="J12" s="25"/>
      <c r="K12" s="25"/>
      <c r="L12" s="25"/>
      <c r="M12" s="22">
        <f t="shared" si="0"/>
        <v>15000</v>
      </c>
    </row>
    <row r="13" spans="1:13" ht="34.5" customHeight="1">
      <c r="A13" s="12"/>
      <c r="B13" s="12"/>
      <c r="C13" s="12"/>
      <c r="D13" s="12"/>
      <c r="E13" s="12">
        <v>422211</v>
      </c>
      <c r="F13" s="38" t="s">
        <v>173</v>
      </c>
      <c r="G13" s="16" t="s">
        <v>242</v>
      </c>
      <c r="H13" s="25"/>
      <c r="I13" s="25"/>
      <c r="J13" s="25"/>
      <c r="K13" s="25"/>
      <c r="L13" s="25">
        <v>250000</v>
      </c>
      <c r="M13" s="22">
        <f t="shared" si="0"/>
        <v>250000</v>
      </c>
    </row>
    <row r="14" spans="1:13" ht="36.75" customHeight="1">
      <c r="A14" s="12"/>
      <c r="B14" s="12"/>
      <c r="C14" s="12"/>
      <c r="D14" s="12"/>
      <c r="E14" s="12">
        <v>422412</v>
      </c>
      <c r="F14" s="38" t="s">
        <v>174</v>
      </c>
      <c r="G14" s="16" t="s">
        <v>79</v>
      </c>
      <c r="H14" s="25"/>
      <c r="I14" s="25"/>
      <c r="J14" s="25"/>
      <c r="K14" s="25"/>
      <c r="L14" s="25"/>
      <c r="M14" s="22">
        <f>SUM(H14:L14)</f>
        <v>0</v>
      </c>
    </row>
    <row r="15" spans="1:13" ht="35.25" customHeight="1">
      <c r="A15" s="162" t="s">
        <v>23</v>
      </c>
      <c r="B15" s="162"/>
      <c r="C15" s="162"/>
      <c r="D15" s="162"/>
      <c r="E15" s="162"/>
      <c r="F15" s="162"/>
      <c r="G15" s="163"/>
      <c r="H15" s="23">
        <f>SUM(H5:H14)</f>
        <v>0</v>
      </c>
      <c r="I15" s="23">
        <f>SUM(I5:I14)</f>
        <v>350000</v>
      </c>
      <c r="J15" s="23">
        <f>SUM(J5:J14)</f>
        <v>20000</v>
      </c>
      <c r="K15" s="23">
        <f>SUM(K6:K14)</f>
        <v>0</v>
      </c>
      <c r="L15" s="23">
        <f>SUM(L5:L14)</f>
        <v>250000</v>
      </c>
      <c r="M15" s="23">
        <f>SUM(M5:M14)</f>
        <v>620000</v>
      </c>
    </row>
    <row r="16" ht="22.5" customHeight="1"/>
  </sheetData>
  <sheetProtection/>
  <mergeCells count="1">
    <mergeCell ref="A15:G15"/>
  </mergeCells>
  <printOptions/>
  <pageMargins left="0.28" right="0.63" top="0.72" bottom="0.5" header="0.5" footer="0.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20"/>
  <sheetViews>
    <sheetView tabSelected="1" zoomScale="82" zoomScaleNormal="82" zoomScalePageLayoutView="0" workbookViewId="0" topLeftCell="A3">
      <selection activeCell="R17" sqref="R17"/>
    </sheetView>
  </sheetViews>
  <sheetFormatPr defaultColWidth="9.140625" defaultRowHeight="12.75"/>
  <cols>
    <col min="1" max="1" width="3.8515625" style="0" customWidth="1"/>
    <col min="2" max="2" width="10.00390625" style="0" customWidth="1"/>
    <col min="3" max="3" width="5.28125" style="0" customWidth="1"/>
    <col min="4" max="4" width="9.57421875" style="0" customWidth="1"/>
    <col min="5" max="5" width="8.421875" style="0" customWidth="1"/>
    <col min="6" max="6" width="5.28125" style="0" customWidth="1"/>
    <col min="7" max="7" width="29.8515625" style="0" customWidth="1"/>
    <col min="8" max="8" width="9.28125" style="0" customWidth="1"/>
    <col min="9" max="9" width="12.8515625" style="0" customWidth="1"/>
    <col min="10" max="10" width="11.7109375" style="0" customWidth="1"/>
    <col min="11" max="11" width="7.7109375" style="0" customWidth="1"/>
    <col min="12" max="12" width="10.28125" style="0" customWidth="1"/>
    <col min="13" max="13" width="14.28125" style="0" customWidth="1"/>
    <col min="15" max="15" width="10.140625" style="0" bestFit="1" customWidth="1"/>
  </cols>
  <sheetData>
    <row r="1" ht="6" customHeight="1"/>
    <row r="2" ht="12.75" hidden="1"/>
    <row r="3" spans="1:5" s="98" customFormat="1" ht="14.25" customHeight="1">
      <c r="A3" s="71" t="s">
        <v>265</v>
      </c>
      <c r="B3" s="71"/>
      <c r="C3" s="114"/>
      <c r="D3" s="114"/>
      <c r="E3" s="114"/>
    </row>
    <row r="4" spans="1:13" ht="76.5">
      <c r="A4" s="10" t="s">
        <v>18</v>
      </c>
      <c r="B4" s="10" t="s">
        <v>212</v>
      </c>
      <c r="C4" s="10" t="s">
        <v>6</v>
      </c>
      <c r="D4" s="10" t="s">
        <v>8</v>
      </c>
      <c r="E4" s="10" t="s">
        <v>9</v>
      </c>
      <c r="F4" s="10" t="s">
        <v>2</v>
      </c>
      <c r="G4" s="10" t="s">
        <v>3</v>
      </c>
      <c r="H4" s="10" t="s">
        <v>11</v>
      </c>
      <c r="I4" s="10" t="s">
        <v>12</v>
      </c>
      <c r="J4" s="10" t="s">
        <v>4</v>
      </c>
      <c r="K4" s="10" t="s">
        <v>5</v>
      </c>
      <c r="L4" s="10" t="s">
        <v>141</v>
      </c>
      <c r="M4" s="10" t="s">
        <v>19</v>
      </c>
    </row>
    <row r="5" spans="1:13" s="2" customFormat="1" ht="24.75" customHeight="1">
      <c r="A5" s="17">
        <v>8</v>
      </c>
      <c r="B5" s="96" t="s">
        <v>213</v>
      </c>
      <c r="C5" s="17">
        <v>920</v>
      </c>
      <c r="D5" s="17">
        <v>423000</v>
      </c>
      <c r="E5" s="17"/>
      <c r="F5" s="17"/>
      <c r="G5" s="18" t="s">
        <v>26</v>
      </c>
      <c r="H5" s="19"/>
      <c r="I5" s="19"/>
      <c r="J5" s="19"/>
      <c r="K5" s="19"/>
      <c r="L5" s="19"/>
      <c r="M5" s="20"/>
    </row>
    <row r="6" spans="1:15" s="2" customFormat="1" ht="28.5" customHeight="1">
      <c r="A6" s="17"/>
      <c r="B6" s="96"/>
      <c r="C6" s="17"/>
      <c r="D6" s="17"/>
      <c r="E6" s="32">
        <v>423211</v>
      </c>
      <c r="F6" s="32">
        <v>8.1</v>
      </c>
      <c r="G6" s="33" t="s">
        <v>272</v>
      </c>
      <c r="H6" s="19"/>
      <c r="I6" s="34">
        <v>30000</v>
      </c>
      <c r="J6" s="19"/>
      <c r="K6" s="19"/>
      <c r="L6" s="19"/>
      <c r="M6" s="35">
        <f>SUM(H6:L6)</f>
        <v>30000</v>
      </c>
      <c r="O6" s="59"/>
    </row>
    <row r="7" spans="1:13" ht="28.5" customHeight="1">
      <c r="A7" s="17"/>
      <c r="B7" s="17"/>
      <c r="C7" s="17"/>
      <c r="D7" s="17"/>
      <c r="E7" s="32">
        <v>423212</v>
      </c>
      <c r="F7" s="39" t="s">
        <v>63</v>
      </c>
      <c r="G7" s="33" t="s">
        <v>133</v>
      </c>
      <c r="H7" s="19"/>
      <c r="I7" s="34">
        <v>60000</v>
      </c>
      <c r="J7" s="19"/>
      <c r="K7" s="19"/>
      <c r="L7" s="19"/>
      <c r="M7" s="35">
        <f>SUM(H7:L7)</f>
        <v>60000</v>
      </c>
    </row>
    <row r="8" spans="1:15" ht="28.5" customHeight="1">
      <c r="A8" s="12"/>
      <c r="B8" s="12"/>
      <c r="C8" s="12"/>
      <c r="D8" s="12"/>
      <c r="E8" s="12">
        <v>423221</v>
      </c>
      <c r="F8" s="39" t="s">
        <v>64</v>
      </c>
      <c r="G8" s="13" t="s">
        <v>27</v>
      </c>
      <c r="H8" s="25"/>
      <c r="I8" s="25">
        <v>100000</v>
      </c>
      <c r="J8" s="25"/>
      <c r="K8" s="25"/>
      <c r="L8" s="25"/>
      <c r="M8" s="22">
        <f aca="true" t="shared" si="0" ref="M8:M18">SUM(H8:L8)</f>
        <v>100000</v>
      </c>
      <c r="O8" s="58"/>
    </row>
    <row r="9" spans="1:13" ht="28.5" customHeight="1">
      <c r="A9" s="12"/>
      <c r="B9" s="12"/>
      <c r="C9" s="12"/>
      <c r="D9" s="12"/>
      <c r="E9" s="12">
        <v>423311</v>
      </c>
      <c r="F9" s="39" t="s">
        <v>65</v>
      </c>
      <c r="G9" s="41" t="s">
        <v>83</v>
      </c>
      <c r="H9" s="25"/>
      <c r="I9" s="25">
        <v>100000</v>
      </c>
      <c r="J9" s="25"/>
      <c r="K9" s="25"/>
      <c r="L9" s="25"/>
      <c r="M9" s="22">
        <f t="shared" si="0"/>
        <v>100000</v>
      </c>
    </row>
    <row r="10" spans="1:13" ht="28.5" customHeight="1">
      <c r="A10" s="12"/>
      <c r="B10" s="12"/>
      <c r="C10" s="12"/>
      <c r="D10" s="12"/>
      <c r="E10" s="12">
        <v>423321</v>
      </c>
      <c r="F10" s="39" t="s">
        <v>66</v>
      </c>
      <c r="G10" s="13" t="s">
        <v>84</v>
      </c>
      <c r="H10" s="25"/>
      <c r="I10" s="25">
        <v>60000</v>
      </c>
      <c r="J10" s="25"/>
      <c r="K10" s="25"/>
      <c r="L10" s="25"/>
      <c r="M10" s="22">
        <f t="shared" si="0"/>
        <v>60000</v>
      </c>
    </row>
    <row r="11" spans="1:13" ht="28.5" customHeight="1">
      <c r="A11" s="12"/>
      <c r="B11" s="12"/>
      <c r="C11" s="12"/>
      <c r="D11" s="12"/>
      <c r="E11" s="12">
        <v>423323</v>
      </c>
      <c r="F11" s="39" t="s">
        <v>285</v>
      </c>
      <c r="G11" s="64" t="s">
        <v>287</v>
      </c>
      <c r="H11" s="25"/>
      <c r="I11" s="25">
        <v>25000</v>
      </c>
      <c r="J11" s="25"/>
      <c r="K11" s="25"/>
      <c r="L11" s="25"/>
      <c r="M11" s="22">
        <f t="shared" si="0"/>
        <v>25000</v>
      </c>
    </row>
    <row r="12" spans="1:13" ht="28.5" customHeight="1">
      <c r="A12" s="12"/>
      <c r="B12" s="12"/>
      <c r="C12" s="12"/>
      <c r="D12" s="12"/>
      <c r="E12" s="12">
        <v>423399</v>
      </c>
      <c r="F12" s="39" t="s">
        <v>98</v>
      </c>
      <c r="G12" s="16" t="s">
        <v>156</v>
      </c>
      <c r="H12" s="25"/>
      <c r="I12" s="25">
        <v>50000</v>
      </c>
      <c r="J12" s="25"/>
      <c r="K12" s="25"/>
      <c r="L12" s="25"/>
      <c r="M12" s="22">
        <f t="shared" si="0"/>
        <v>50000</v>
      </c>
    </row>
    <row r="13" spans="1:13" ht="28.5" customHeight="1">
      <c r="A13" s="12"/>
      <c r="B13" s="12"/>
      <c r="C13" s="12"/>
      <c r="D13" s="12"/>
      <c r="E13" s="12">
        <v>423419</v>
      </c>
      <c r="F13" s="39" t="s">
        <v>101</v>
      </c>
      <c r="G13" s="33" t="s">
        <v>274</v>
      </c>
      <c r="H13" s="25"/>
      <c r="I13" s="25">
        <v>115000</v>
      </c>
      <c r="J13" s="25"/>
      <c r="K13" s="25"/>
      <c r="L13" s="25">
        <v>50000</v>
      </c>
      <c r="M13" s="22">
        <f t="shared" si="0"/>
        <v>165000</v>
      </c>
    </row>
    <row r="14" spans="1:13" ht="28.5" customHeight="1">
      <c r="A14" s="12"/>
      <c r="B14" s="12"/>
      <c r="C14" s="12"/>
      <c r="D14" s="12"/>
      <c r="E14" s="12">
        <v>423432</v>
      </c>
      <c r="F14" s="39" t="s">
        <v>102</v>
      </c>
      <c r="G14" s="33" t="s">
        <v>85</v>
      </c>
      <c r="H14" s="25"/>
      <c r="I14" s="25">
        <v>10000</v>
      </c>
      <c r="J14" s="25"/>
      <c r="K14" s="25"/>
      <c r="L14" s="25"/>
      <c r="M14" s="22">
        <f t="shared" si="0"/>
        <v>10000</v>
      </c>
    </row>
    <row r="15" spans="1:13" ht="28.5" customHeight="1">
      <c r="A15" s="12"/>
      <c r="B15" s="12"/>
      <c r="C15" s="12"/>
      <c r="D15" s="12"/>
      <c r="E15" s="12">
        <v>423599</v>
      </c>
      <c r="F15" s="39" t="s">
        <v>124</v>
      </c>
      <c r="G15" s="13" t="s">
        <v>28</v>
      </c>
      <c r="H15" s="25"/>
      <c r="I15" s="25">
        <v>100000</v>
      </c>
      <c r="J15" s="25"/>
      <c r="K15" s="25"/>
      <c r="L15" s="25">
        <v>150000</v>
      </c>
      <c r="M15" s="22">
        <f t="shared" si="0"/>
        <v>250000</v>
      </c>
    </row>
    <row r="16" spans="1:13" ht="28.5" customHeight="1">
      <c r="A16" s="12"/>
      <c r="B16" s="12"/>
      <c r="C16" s="12"/>
      <c r="D16" s="12"/>
      <c r="E16" s="12">
        <v>423621</v>
      </c>
      <c r="F16" s="39" t="s">
        <v>125</v>
      </c>
      <c r="G16" s="13" t="s">
        <v>29</v>
      </c>
      <c r="H16" s="25"/>
      <c r="I16" s="25">
        <v>30000</v>
      </c>
      <c r="J16" s="25">
        <v>150000</v>
      </c>
      <c r="K16" s="25"/>
      <c r="L16" s="25">
        <v>250000</v>
      </c>
      <c r="M16" s="22">
        <f t="shared" si="0"/>
        <v>430000</v>
      </c>
    </row>
    <row r="17" spans="1:13" ht="28.5" customHeight="1">
      <c r="A17" s="12"/>
      <c r="B17" s="12"/>
      <c r="C17" s="12"/>
      <c r="D17" s="12"/>
      <c r="E17" s="12">
        <v>423711</v>
      </c>
      <c r="F17" s="39" t="s">
        <v>172</v>
      </c>
      <c r="G17" s="16" t="s">
        <v>132</v>
      </c>
      <c r="H17" s="25"/>
      <c r="I17" s="25">
        <v>60000</v>
      </c>
      <c r="J17" s="25"/>
      <c r="K17" s="25"/>
      <c r="L17" s="25"/>
      <c r="M17" s="22">
        <f t="shared" si="0"/>
        <v>60000</v>
      </c>
    </row>
    <row r="18" spans="1:13" ht="28.5" customHeight="1">
      <c r="A18" s="12"/>
      <c r="B18" s="12"/>
      <c r="C18" s="12"/>
      <c r="D18" s="12"/>
      <c r="E18" s="12">
        <v>423712</v>
      </c>
      <c r="F18" s="39" t="s">
        <v>186</v>
      </c>
      <c r="G18" s="36" t="s">
        <v>273</v>
      </c>
      <c r="H18" s="25"/>
      <c r="I18" s="25">
        <v>10000</v>
      </c>
      <c r="J18" s="25"/>
      <c r="K18" s="25"/>
      <c r="L18" s="25"/>
      <c r="M18" s="22">
        <f t="shared" si="0"/>
        <v>10000</v>
      </c>
    </row>
    <row r="19" spans="1:13" ht="28.5" customHeight="1">
      <c r="A19" s="12"/>
      <c r="B19" s="12"/>
      <c r="C19" s="12"/>
      <c r="D19" s="12"/>
      <c r="E19" s="12">
        <v>423911</v>
      </c>
      <c r="F19" s="39" t="s">
        <v>210</v>
      </c>
      <c r="G19" s="36" t="s">
        <v>187</v>
      </c>
      <c r="H19" s="25"/>
      <c r="I19" s="25">
        <v>0</v>
      </c>
      <c r="J19" s="25"/>
      <c r="K19" s="25"/>
      <c r="L19" s="25">
        <v>50000</v>
      </c>
      <c r="M19" s="22">
        <f>SUM(H19:L19)</f>
        <v>50000</v>
      </c>
    </row>
    <row r="20" spans="1:13" ht="28.5" customHeight="1">
      <c r="A20" s="162" t="s">
        <v>82</v>
      </c>
      <c r="B20" s="162"/>
      <c r="C20" s="162"/>
      <c r="D20" s="162"/>
      <c r="E20" s="162"/>
      <c r="F20" s="162"/>
      <c r="G20" s="163"/>
      <c r="H20" s="23">
        <f>SUM(H5:H19)</f>
        <v>0</v>
      </c>
      <c r="I20" s="23">
        <f>SUM(I5:I19)</f>
        <v>750000</v>
      </c>
      <c r="J20" s="23">
        <f>SUM(J5:J19)</f>
        <v>150000</v>
      </c>
      <c r="K20" s="23">
        <f>SUM(K7:K19)</f>
        <v>0</v>
      </c>
      <c r="L20" s="23">
        <f>SUM(L5:L19)</f>
        <v>500000</v>
      </c>
      <c r="M20" s="23">
        <f>SUM(H20:L20)</f>
        <v>1400000</v>
      </c>
    </row>
  </sheetData>
  <sheetProtection/>
  <mergeCells count="1">
    <mergeCell ref="A20:G20"/>
  </mergeCells>
  <printOptions/>
  <pageMargins left="0.32" right="0.56" top="0.35" bottom="0.3" header="0.43" footer="0.2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zoomScale="75" zoomScaleNormal="75" zoomScalePageLayoutView="0" workbookViewId="0" topLeftCell="A1">
      <selection activeCell="K30" sqref="K30"/>
    </sheetView>
  </sheetViews>
  <sheetFormatPr defaultColWidth="9.140625" defaultRowHeight="12.75"/>
  <cols>
    <col min="1" max="1" width="5.8515625" style="0" customWidth="1"/>
    <col min="3" max="3" width="5.00390625" style="0" customWidth="1"/>
    <col min="4" max="4" width="8.28125" style="0" customWidth="1"/>
    <col min="6" max="6" width="5.7109375" style="0" customWidth="1"/>
    <col min="7" max="7" width="27.7109375" style="0" customWidth="1"/>
    <col min="8" max="8" width="11.8515625" style="0" customWidth="1"/>
    <col min="9" max="9" width="12.140625" style="0" customWidth="1"/>
    <col min="10" max="10" width="10.140625" style="0" customWidth="1"/>
    <col min="11" max="11" width="11.140625" style="0" customWidth="1"/>
    <col min="12" max="12" width="9.8515625" style="0" customWidth="1"/>
    <col min="13" max="13" width="11.28125" style="0" customWidth="1"/>
  </cols>
  <sheetData>
    <row r="1" spans="1:13" ht="18">
      <c r="A1" s="71" t="s">
        <v>266</v>
      </c>
      <c r="B1" s="71"/>
      <c r="C1" s="114"/>
      <c r="D1" s="114"/>
      <c r="E1" s="114"/>
      <c r="F1" s="114"/>
      <c r="G1" s="98"/>
      <c r="H1" s="98"/>
      <c r="I1" s="98"/>
      <c r="J1" s="98"/>
      <c r="K1" s="98"/>
      <c r="L1" s="98"/>
      <c r="M1" s="98"/>
    </row>
    <row r="2" spans="1:13" ht="51">
      <c r="A2" s="10" t="s">
        <v>18</v>
      </c>
      <c r="B2" s="10" t="s">
        <v>212</v>
      </c>
      <c r="C2" s="10" t="s">
        <v>6</v>
      </c>
      <c r="D2" s="10" t="s">
        <v>8</v>
      </c>
      <c r="E2" s="10" t="s">
        <v>9</v>
      </c>
      <c r="F2" s="10" t="s">
        <v>2</v>
      </c>
      <c r="G2" s="10" t="s">
        <v>3</v>
      </c>
      <c r="H2" s="10" t="s">
        <v>11</v>
      </c>
      <c r="I2" s="10" t="s">
        <v>12</v>
      </c>
      <c r="J2" s="10" t="s">
        <v>4</v>
      </c>
      <c r="K2" s="10" t="s">
        <v>5</v>
      </c>
      <c r="L2" s="10" t="s">
        <v>141</v>
      </c>
      <c r="M2" s="10" t="s">
        <v>19</v>
      </c>
    </row>
    <row r="3" spans="1:13" ht="25.5" customHeight="1">
      <c r="A3" s="17">
        <v>9</v>
      </c>
      <c r="B3" s="96" t="s">
        <v>213</v>
      </c>
      <c r="C3" s="17">
        <v>920</v>
      </c>
      <c r="D3" s="17">
        <v>424000</v>
      </c>
      <c r="E3" s="17"/>
      <c r="F3" s="17"/>
      <c r="G3" s="18" t="s">
        <v>275</v>
      </c>
      <c r="H3" s="19"/>
      <c r="I3" s="19"/>
      <c r="J3" s="19"/>
      <c r="K3" s="19"/>
      <c r="L3" s="19"/>
      <c r="M3" s="20"/>
    </row>
    <row r="4" spans="1:13" ht="24.75" customHeight="1">
      <c r="A4" s="17"/>
      <c r="B4" s="17"/>
      <c r="C4" s="17"/>
      <c r="D4" s="17"/>
      <c r="E4" s="32">
        <v>424911</v>
      </c>
      <c r="F4" s="39" t="s">
        <v>80</v>
      </c>
      <c r="G4" s="33" t="s">
        <v>288</v>
      </c>
      <c r="H4" s="19"/>
      <c r="I4" s="34"/>
      <c r="J4" s="19"/>
      <c r="K4" s="19"/>
      <c r="L4" s="19"/>
      <c r="M4" s="35">
        <f aca="true" t="shared" si="0" ref="M4:M10">SUM(H4:L4)</f>
        <v>0</v>
      </c>
    </row>
    <row r="5" spans="1:13" ht="23.25" customHeight="1">
      <c r="A5" s="12"/>
      <c r="B5" s="12"/>
      <c r="C5" s="12"/>
      <c r="D5" s="12"/>
      <c r="E5" s="12"/>
      <c r="F5" s="39"/>
      <c r="G5" s="13"/>
      <c r="H5" s="25"/>
      <c r="I5" s="25"/>
      <c r="J5" s="25"/>
      <c r="K5" s="25"/>
      <c r="L5" s="25"/>
      <c r="M5" s="22">
        <f t="shared" si="0"/>
        <v>0</v>
      </c>
    </row>
    <row r="6" spans="1:13" ht="22.5" customHeight="1">
      <c r="A6" s="12"/>
      <c r="B6" s="12"/>
      <c r="C6" s="12"/>
      <c r="D6" s="12"/>
      <c r="E6" s="12"/>
      <c r="F6" s="39"/>
      <c r="G6" s="115"/>
      <c r="H6" s="25"/>
      <c r="I6" s="25"/>
      <c r="J6" s="25"/>
      <c r="K6" s="25"/>
      <c r="L6" s="25"/>
      <c r="M6" s="22">
        <f t="shared" si="0"/>
        <v>0</v>
      </c>
    </row>
    <row r="7" spans="1:13" ht="21.75" customHeight="1">
      <c r="A7" s="12"/>
      <c r="B7" s="12"/>
      <c r="C7" s="12"/>
      <c r="D7" s="12"/>
      <c r="E7" s="12"/>
      <c r="F7" s="39"/>
      <c r="G7" s="13"/>
      <c r="H7" s="25"/>
      <c r="I7" s="25"/>
      <c r="J7" s="25"/>
      <c r="K7" s="25"/>
      <c r="L7" s="25"/>
      <c r="M7" s="22">
        <f t="shared" si="0"/>
        <v>0</v>
      </c>
    </row>
    <row r="8" spans="1:13" ht="21" customHeight="1">
      <c r="A8" s="12"/>
      <c r="B8" s="12"/>
      <c r="C8" s="12"/>
      <c r="D8" s="12"/>
      <c r="E8" s="12"/>
      <c r="F8" s="39"/>
      <c r="G8" s="13"/>
      <c r="H8" s="25"/>
      <c r="I8" s="25"/>
      <c r="J8" s="25"/>
      <c r="K8" s="25"/>
      <c r="L8" s="25"/>
      <c r="M8" s="22">
        <f t="shared" si="0"/>
        <v>0</v>
      </c>
    </row>
    <row r="9" spans="1:13" ht="20.25" customHeight="1">
      <c r="A9" s="12"/>
      <c r="B9" s="12"/>
      <c r="C9" s="12"/>
      <c r="D9" s="12"/>
      <c r="E9" s="12"/>
      <c r="F9" s="39"/>
      <c r="G9" s="16"/>
      <c r="H9" s="25"/>
      <c r="I9" s="25"/>
      <c r="J9" s="25"/>
      <c r="K9" s="25"/>
      <c r="L9" s="25"/>
      <c r="M9" s="22">
        <f t="shared" si="0"/>
        <v>0</v>
      </c>
    </row>
    <row r="10" spans="1:13" ht="24.75" customHeight="1">
      <c r="A10" s="162" t="s">
        <v>82</v>
      </c>
      <c r="B10" s="162"/>
      <c r="C10" s="162"/>
      <c r="D10" s="162"/>
      <c r="E10" s="162"/>
      <c r="F10" s="162"/>
      <c r="G10" s="163"/>
      <c r="H10" s="23">
        <f>SUM(H3:H9)</f>
        <v>0</v>
      </c>
      <c r="I10" s="23">
        <f>SUM(I3:I9)</f>
        <v>0</v>
      </c>
      <c r="J10" s="23">
        <f>SUM(J3:J9)</f>
        <v>0</v>
      </c>
      <c r="K10" s="23">
        <f>SUM(K4:K9)</f>
        <v>0</v>
      </c>
      <c r="L10" s="23">
        <f>SUM(L3:L9)</f>
        <v>0</v>
      </c>
      <c r="M10" s="23">
        <f t="shared" si="0"/>
        <v>0</v>
      </c>
    </row>
  </sheetData>
  <sheetProtection/>
  <mergeCells count="1">
    <mergeCell ref="A10:G10"/>
  </mergeCells>
  <printOptions/>
  <pageMargins left="0.25" right="0.2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zoomScale="81" zoomScaleNormal="81" zoomScalePageLayoutView="0" workbookViewId="0" topLeftCell="A1">
      <selection activeCell="P12" sqref="P12"/>
    </sheetView>
  </sheetViews>
  <sheetFormatPr defaultColWidth="9.140625" defaultRowHeight="12.75"/>
  <cols>
    <col min="1" max="1" width="3.28125" style="0" customWidth="1"/>
    <col min="2" max="2" width="10.140625" style="0" customWidth="1"/>
    <col min="3" max="3" width="5.57421875" style="0" customWidth="1"/>
    <col min="4" max="4" width="8.7109375" style="0" customWidth="1"/>
    <col min="6" max="6" width="6.140625" style="0" customWidth="1"/>
    <col min="7" max="7" width="27.57421875" style="0" customWidth="1"/>
    <col min="8" max="8" width="11.140625" style="0" customWidth="1"/>
    <col min="9" max="9" width="11.8515625" style="0" customWidth="1"/>
    <col min="10" max="10" width="11.421875" style="0" customWidth="1"/>
    <col min="11" max="11" width="11.8515625" style="0" customWidth="1"/>
    <col min="12" max="12" width="11.421875" style="0" customWidth="1"/>
    <col min="13" max="13" width="16.140625" style="0" customWidth="1"/>
  </cols>
  <sheetData>
    <row r="1" spans="1:7" s="104" customFormat="1" ht="26.25" customHeight="1">
      <c r="A1" s="71" t="s">
        <v>267</v>
      </c>
      <c r="B1" s="71"/>
      <c r="C1" s="70"/>
      <c r="D1" s="70"/>
      <c r="E1" s="70"/>
      <c r="F1" s="70"/>
      <c r="G1" s="70"/>
    </row>
    <row r="2" spans="1:13" ht="51">
      <c r="A2" s="94" t="s">
        <v>214</v>
      </c>
      <c r="B2" s="10" t="s">
        <v>212</v>
      </c>
      <c r="C2" s="10" t="s">
        <v>6</v>
      </c>
      <c r="D2" s="10" t="s">
        <v>8</v>
      </c>
      <c r="E2" s="10" t="s">
        <v>9</v>
      </c>
      <c r="F2" s="10" t="s">
        <v>2</v>
      </c>
      <c r="G2" s="10" t="s">
        <v>3</v>
      </c>
      <c r="H2" s="10" t="s">
        <v>11</v>
      </c>
      <c r="I2" s="10" t="s">
        <v>12</v>
      </c>
      <c r="J2" s="10" t="s">
        <v>4</v>
      </c>
      <c r="K2" s="10" t="s">
        <v>5</v>
      </c>
      <c r="L2" s="10" t="s">
        <v>147</v>
      </c>
      <c r="M2" s="10" t="s">
        <v>19</v>
      </c>
    </row>
    <row r="3" spans="1:13" s="2" customFormat="1" ht="24.75" customHeight="1">
      <c r="A3" s="17">
        <v>10</v>
      </c>
      <c r="B3" s="17" t="s">
        <v>213</v>
      </c>
      <c r="C3" s="17">
        <v>920</v>
      </c>
      <c r="D3" s="17">
        <v>425000</v>
      </c>
      <c r="E3" s="17"/>
      <c r="F3" s="17"/>
      <c r="G3" s="37" t="s">
        <v>40</v>
      </c>
      <c r="H3" s="24"/>
      <c r="I3" s="24"/>
      <c r="J3" s="24"/>
      <c r="K3" s="24"/>
      <c r="L3" s="24"/>
      <c r="M3" s="21"/>
    </row>
    <row r="4" spans="1:13" s="2" customFormat="1" ht="30.75" customHeight="1">
      <c r="A4" s="17"/>
      <c r="B4" s="17"/>
      <c r="C4" s="17"/>
      <c r="D4" s="17"/>
      <c r="E4" s="65">
        <v>425112</v>
      </c>
      <c r="F4" s="66" t="s">
        <v>81</v>
      </c>
      <c r="G4" s="64" t="s">
        <v>30</v>
      </c>
      <c r="H4" s="24"/>
      <c r="I4" s="67">
        <v>50000</v>
      </c>
      <c r="J4" s="67"/>
      <c r="K4" s="24"/>
      <c r="L4" s="24"/>
      <c r="M4" s="68">
        <f>SUM(H4+I4+J4+K4+L4)</f>
        <v>50000</v>
      </c>
    </row>
    <row r="5" spans="1:13" ht="36" customHeight="1">
      <c r="A5" s="12"/>
      <c r="B5" s="12"/>
      <c r="C5" s="12"/>
      <c r="D5" s="12"/>
      <c r="E5" s="12">
        <v>425113</v>
      </c>
      <c r="F5" s="39" t="s">
        <v>103</v>
      </c>
      <c r="G5" s="33" t="s">
        <v>31</v>
      </c>
      <c r="H5" s="25"/>
      <c r="I5" s="25">
        <v>50000</v>
      </c>
      <c r="J5" s="25"/>
      <c r="K5" s="25"/>
      <c r="L5" s="25"/>
      <c r="M5" s="22">
        <f>SUM(H5:L5)</f>
        <v>50000</v>
      </c>
    </row>
    <row r="6" spans="1:13" ht="33.75" customHeight="1">
      <c r="A6" s="12"/>
      <c r="B6" s="12"/>
      <c r="C6" s="12"/>
      <c r="D6" s="12"/>
      <c r="E6" s="12">
        <v>425115</v>
      </c>
      <c r="F6" s="39" t="s">
        <v>104</v>
      </c>
      <c r="G6" s="33" t="s">
        <v>257</v>
      </c>
      <c r="H6" s="25"/>
      <c r="I6" s="25">
        <v>70000</v>
      </c>
      <c r="J6" s="25"/>
      <c r="K6" s="25"/>
      <c r="L6" s="25"/>
      <c r="M6" s="22">
        <f aca="true" t="shared" si="0" ref="M6:M15">SUM(H6:L6)</f>
        <v>70000</v>
      </c>
    </row>
    <row r="7" spans="1:13" ht="36" customHeight="1">
      <c r="A7" s="12"/>
      <c r="B7" s="12"/>
      <c r="D7" s="12"/>
      <c r="E7" s="12">
        <v>425116</v>
      </c>
      <c r="F7" s="39" t="s">
        <v>159</v>
      </c>
      <c r="G7" s="36" t="s">
        <v>42</v>
      </c>
      <c r="H7" s="25"/>
      <c r="I7" s="25">
        <v>60000</v>
      </c>
      <c r="J7" s="25"/>
      <c r="K7" s="25"/>
      <c r="L7" s="25"/>
      <c r="M7" s="22">
        <f t="shared" si="0"/>
        <v>60000</v>
      </c>
    </row>
    <row r="8" spans="1:13" ht="36" customHeight="1">
      <c r="A8" s="12"/>
      <c r="B8" s="12"/>
      <c r="C8" s="12"/>
      <c r="D8" s="12"/>
      <c r="E8" s="12">
        <v>425117</v>
      </c>
      <c r="F8" s="39" t="s">
        <v>191</v>
      </c>
      <c r="G8" s="36" t="s">
        <v>32</v>
      </c>
      <c r="H8" s="25"/>
      <c r="I8" s="25">
        <v>50000</v>
      </c>
      <c r="J8" s="25"/>
      <c r="K8" s="25"/>
      <c r="L8" s="25"/>
      <c r="M8" s="22">
        <f t="shared" si="0"/>
        <v>50000</v>
      </c>
    </row>
    <row r="9" spans="1:13" ht="36.75" customHeight="1">
      <c r="A9" s="12"/>
      <c r="B9" s="12"/>
      <c r="C9" s="12"/>
      <c r="D9" s="12"/>
      <c r="E9" s="12">
        <v>425119</v>
      </c>
      <c r="F9" s="39" t="s">
        <v>192</v>
      </c>
      <c r="G9" s="36" t="s">
        <v>260</v>
      </c>
      <c r="H9" s="25"/>
      <c r="I9" s="25">
        <v>120000</v>
      </c>
      <c r="J9" s="25"/>
      <c r="K9" s="25"/>
      <c r="L9" s="25"/>
      <c r="M9" s="22">
        <f t="shared" si="0"/>
        <v>120000</v>
      </c>
    </row>
    <row r="10" spans="1:13" ht="36.75" customHeight="1">
      <c r="A10" s="12"/>
      <c r="B10" s="12"/>
      <c r="C10" s="12"/>
      <c r="D10" s="12"/>
      <c r="E10" s="12">
        <v>425212</v>
      </c>
      <c r="F10" s="39" t="s">
        <v>193</v>
      </c>
      <c r="G10" s="117" t="s">
        <v>261</v>
      </c>
      <c r="H10" s="25"/>
      <c r="I10" s="25">
        <v>0</v>
      </c>
      <c r="J10" s="25"/>
      <c r="K10" s="25"/>
      <c r="L10" s="25"/>
      <c r="M10" s="22">
        <f>SUM(H10:L10)</f>
        <v>0</v>
      </c>
    </row>
    <row r="11" spans="1:13" ht="36.75" customHeight="1">
      <c r="A11" s="12"/>
      <c r="B11" s="12"/>
      <c r="C11" s="12"/>
      <c r="D11" s="12"/>
      <c r="E11" s="12">
        <v>425221</v>
      </c>
      <c r="F11" s="39" t="s">
        <v>194</v>
      </c>
      <c r="G11" s="36" t="s">
        <v>258</v>
      </c>
      <c r="H11" s="25"/>
      <c r="I11" s="25">
        <v>30000</v>
      </c>
      <c r="J11" s="25">
        <v>20000</v>
      </c>
      <c r="K11" s="25"/>
      <c r="L11" s="25"/>
      <c r="M11" s="22">
        <f t="shared" si="0"/>
        <v>50000</v>
      </c>
    </row>
    <row r="12" spans="1:13" ht="36" customHeight="1">
      <c r="A12" s="12"/>
      <c r="B12" s="12"/>
      <c r="C12" s="12"/>
      <c r="D12" s="12"/>
      <c r="E12" s="12">
        <v>425222</v>
      </c>
      <c r="F12" s="39" t="s">
        <v>195</v>
      </c>
      <c r="G12" s="117" t="s">
        <v>39</v>
      </c>
      <c r="H12" s="25"/>
      <c r="I12" s="25">
        <v>30000</v>
      </c>
      <c r="J12" s="25"/>
      <c r="K12" s="25"/>
      <c r="L12" s="25"/>
      <c r="M12" s="22">
        <f t="shared" si="0"/>
        <v>30000</v>
      </c>
    </row>
    <row r="13" spans="1:13" ht="36" customHeight="1">
      <c r="A13" s="12"/>
      <c r="B13" s="12"/>
      <c r="C13" s="12"/>
      <c r="D13" s="12"/>
      <c r="E13" s="12">
        <v>425224</v>
      </c>
      <c r="F13" s="39" t="s">
        <v>196</v>
      </c>
      <c r="G13" s="117" t="s">
        <v>259</v>
      </c>
      <c r="H13" s="25"/>
      <c r="I13" s="25">
        <v>60000</v>
      </c>
      <c r="J13" s="25"/>
      <c r="K13" s="25"/>
      <c r="L13" s="25"/>
      <c r="M13" s="22">
        <f t="shared" si="0"/>
        <v>60000</v>
      </c>
    </row>
    <row r="14" spans="1:13" ht="36" customHeight="1">
      <c r="A14" s="12"/>
      <c r="B14" s="12"/>
      <c r="C14" s="12"/>
      <c r="D14" s="12"/>
      <c r="E14" s="12">
        <v>425227</v>
      </c>
      <c r="F14" s="39" t="s">
        <v>197</v>
      </c>
      <c r="G14" s="117" t="s">
        <v>45</v>
      </c>
      <c r="H14" s="25"/>
      <c r="I14" s="25">
        <v>30000</v>
      </c>
      <c r="J14" s="25"/>
      <c r="K14" s="25"/>
      <c r="L14" s="25"/>
      <c r="M14" s="22">
        <f t="shared" si="0"/>
        <v>30000</v>
      </c>
    </row>
    <row r="15" spans="1:13" ht="27.75" customHeight="1">
      <c r="A15" s="12"/>
      <c r="B15" s="12"/>
      <c r="C15" s="12"/>
      <c r="D15" s="12"/>
      <c r="E15" s="12">
        <v>425252</v>
      </c>
      <c r="F15" s="39" t="s">
        <v>198</v>
      </c>
      <c r="G15" s="36" t="s">
        <v>289</v>
      </c>
      <c r="H15" s="25"/>
      <c r="I15" s="25">
        <v>0</v>
      </c>
      <c r="J15" s="25"/>
      <c r="K15" s="25"/>
      <c r="L15" s="25"/>
      <c r="M15" s="22">
        <f t="shared" si="0"/>
        <v>0</v>
      </c>
    </row>
    <row r="16" spans="1:13" ht="25.5" customHeight="1">
      <c r="A16" s="164" t="s">
        <v>23</v>
      </c>
      <c r="B16" s="164"/>
      <c r="C16" s="164"/>
      <c r="D16" s="164"/>
      <c r="E16" s="164"/>
      <c r="F16" s="164"/>
      <c r="G16" s="165"/>
      <c r="H16" s="23">
        <f>SUM(H3:H11)</f>
        <v>0</v>
      </c>
      <c r="I16" s="23">
        <f>SUM(I3:I15)</f>
        <v>550000</v>
      </c>
      <c r="J16" s="23">
        <f>SUM(J3:J15)</f>
        <v>20000</v>
      </c>
      <c r="K16" s="23">
        <f>SUM(K4:K15)</f>
        <v>0</v>
      </c>
      <c r="L16" s="23">
        <f>SUM(L3:L11)</f>
        <v>0</v>
      </c>
      <c r="M16" s="23">
        <f>SUM(M3:M15)</f>
        <v>570000</v>
      </c>
    </row>
  </sheetData>
  <sheetProtection/>
  <mergeCells count="1">
    <mergeCell ref="A16:G16"/>
  </mergeCells>
  <printOptions/>
  <pageMargins left="0.2" right="0.2" top="0.34" bottom="0.47" header="0.22" footer="0.2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Ekonomsko-trgovinska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</dc:creator>
  <cp:keywords/>
  <dc:description/>
  <cp:lastModifiedBy>Korisnik</cp:lastModifiedBy>
  <cp:lastPrinted>2015-12-23T10:57:30Z</cp:lastPrinted>
  <dcterms:created xsi:type="dcterms:W3CDTF">2006-03-10T10:47:47Z</dcterms:created>
  <dcterms:modified xsi:type="dcterms:W3CDTF">2015-12-23T10:57:33Z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1110974041</vt:i4>
  </property>
  <property fmtid="{D5CDD505-2E9C-101B-9397-08002B2CF9AE}" pid="3" name="_EmailSubject">
    <vt:lpwstr/>
  </property>
  <property fmtid="{D5CDD505-2E9C-101B-9397-08002B2CF9AE}" pid="4" name="_AuthorEmail">
    <vt:lpwstr>maja_tanic@paracin.rs</vt:lpwstr>
  </property>
  <property fmtid="{D5CDD505-2E9C-101B-9397-08002B2CF9AE}" pid="5" name="_AuthorEmailDisplayName">
    <vt:lpwstr>Maja Tanic</vt:lpwstr>
  </property>
  <property fmtid="{D5CDD505-2E9C-101B-9397-08002B2CF9AE}" pid="6" name="_PreviousAdHocReviewCycleID">
    <vt:i4>-1077917297</vt:i4>
  </property>
  <property fmtid="{D5CDD505-2E9C-101B-9397-08002B2CF9AE}" pid="7" name="_ReviewingToolsShownOnce">
    <vt:lpwstr/>
  </property>
</Properties>
</file>